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w\Desktop\"/>
    </mc:Choice>
  </mc:AlternateContent>
  <bookViews>
    <workbookView xWindow="0" yWindow="0" windowWidth="30720" windowHeight="13515"/>
  </bookViews>
  <sheets>
    <sheet name="Data" sheetId="1" r:id="rId1"/>
    <sheet name="Equations!" sheetId="8" r:id="rId2"/>
    <sheet name="ROPs" sheetId="3" r:id="rId3"/>
    <sheet name="Sector 1" sheetId="6" r:id="rId4"/>
    <sheet name="Sector 2" sheetId="7" r:id="rId5"/>
    <sheet name="const.-b example" sheetId="9" r:id="rId6"/>
  </sheets>
  <definedNames>
    <definedName name="_xlnm.Print_Area" localSheetId="0">Data!$AC$17:$AN$41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3" i="1" l="1"/>
  <c r="AL43" i="1"/>
  <c r="AM42" i="1"/>
  <c r="AL42" i="1"/>
  <c r="AM41" i="1"/>
  <c r="AL41" i="1"/>
  <c r="AM40" i="1"/>
  <c r="AL40" i="1"/>
  <c r="AM39" i="1"/>
  <c r="AL39" i="1"/>
  <c r="AM38" i="1"/>
  <c r="AL38" i="1"/>
  <c r="AM37" i="1"/>
  <c r="AL37" i="1"/>
  <c r="AM36" i="1"/>
  <c r="AL36" i="1"/>
  <c r="AM35" i="1"/>
  <c r="AL35" i="1"/>
  <c r="AM34" i="1"/>
  <c r="AL34" i="1"/>
  <c r="AM33" i="1"/>
  <c r="AL33" i="1"/>
  <c r="AM32" i="1"/>
  <c r="AL32" i="1"/>
  <c r="AM31" i="1"/>
  <c r="AL31" i="1"/>
  <c r="AM30" i="1"/>
  <c r="AL30" i="1"/>
  <c r="AM29" i="1"/>
  <c r="AL29" i="1"/>
  <c r="AM28" i="1"/>
  <c r="AL28" i="1"/>
  <c r="AM27" i="1"/>
  <c r="AL27" i="1"/>
  <c r="AM26" i="1"/>
  <c r="AL26" i="1"/>
  <c r="AM25" i="1"/>
  <c r="AL25" i="1"/>
  <c r="AM24" i="1"/>
  <c r="AL24" i="1"/>
  <c r="AM23" i="1"/>
  <c r="AL23" i="1"/>
  <c r="AM22" i="1"/>
  <c r="AL22" i="1"/>
  <c r="AM21" i="1"/>
  <c r="AL21" i="1"/>
  <c r="AM20" i="1"/>
  <c r="AL20" i="1"/>
  <c r="AM19" i="1"/>
  <c r="AL19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2" i="1"/>
  <c r="AL12" i="1"/>
  <c r="AM11" i="1"/>
  <c r="AL11" i="1"/>
  <c r="AM10" i="1"/>
  <c r="AL10" i="1"/>
  <c r="AM9" i="1"/>
  <c r="AL9" i="1"/>
  <c r="AM8" i="1"/>
  <c r="AL8" i="1"/>
  <c r="AM7" i="1"/>
  <c r="AL7" i="1"/>
  <c r="AM6" i="1"/>
  <c r="AL6" i="1"/>
  <c r="AM5" i="1"/>
  <c r="AL5" i="1"/>
  <c r="J38" i="9"/>
  <c r="K38" i="9"/>
  <c r="L38" i="9"/>
  <c r="J2" i="9"/>
  <c r="A37" i="9"/>
  <c r="H37" i="9"/>
  <c r="I37" i="9"/>
  <c r="A38" i="9"/>
  <c r="H38" i="9"/>
  <c r="I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36" i="9"/>
  <c r="H36" i="9"/>
  <c r="I36" i="9"/>
  <c r="I7" i="9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H7" i="9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I6" i="9"/>
  <c r="H6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E7" i="9"/>
  <c r="A7" i="9"/>
  <c r="A8" i="9" s="1"/>
  <c r="M6" i="9"/>
  <c r="N6" i="9" s="1"/>
  <c r="E6" i="9"/>
  <c r="R6" i="9" s="1"/>
  <c r="D6" i="9"/>
  <c r="A6" i="9"/>
  <c r="AC5" i="9"/>
  <c r="I5" i="9"/>
  <c r="H5" i="9"/>
  <c r="J5" i="9" s="1"/>
  <c r="AE205" i="1"/>
  <c r="AG205" i="1" s="1"/>
  <c r="AD205" i="1"/>
  <c r="AC205" i="1"/>
  <c r="AF205" i="1" s="1"/>
  <c r="AH205" i="1" s="1"/>
  <c r="AE204" i="1"/>
  <c r="AG204" i="1" s="1"/>
  <c r="AD204" i="1"/>
  <c r="AC204" i="1"/>
  <c r="AF204" i="1" s="1"/>
  <c r="AH204" i="1" s="1"/>
  <c r="AE203" i="1"/>
  <c r="AG203" i="1" s="1"/>
  <c r="AD203" i="1"/>
  <c r="AC203" i="1"/>
  <c r="AF203" i="1" s="1"/>
  <c r="AH203" i="1" s="1"/>
  <c r="AE202" i="1"/>
  <c r="AG202" i="1" s="1"/>
  <c r="AD202" i="1"/>
  <c r="AC202" i="1"/>
  <c r="AF202" i="1" s="1"/>
  <c r="AH202" i="1" s="1"/>
  <c r="AE201" i="1"/>
  <c r="AG201" i="1" s="1"/>
  <c r="AD201" i="1"/>
  <c r="AC201" i="1"/>
  <c r="AF201" i="1" s="1"/>
  <c r="AH201" i="1" s="1"/>
  <c r="AE200" i="1"/>
  <c r="AG200" i="1" s="1"/>
  <c r="AD200" i="1"/>
  <c r="AC200" i="1"/>
  <c r="AF200" i="1" s="1"/>
  <c r="AH200" i="1" s="1"/>
  <c r="AE199" i="1"/>
  <c r="AG199" i="1" s="1"/>
  <c r="AD199" i="1"/>
  <c r="AC199" i="1"/>
  <c r="AF199" i="1" s="1"/>
  <c r="AH199" i="1" s="1"/>
  <c r="AE198" i="1"/>
  <c r="AG198" i="1" s="1"/>
  <c r="AD198" i="1"/>
  <c r="AC198" i="1"/>
  <c r="AF198" i="1" s="1"/>
  <c r="AH198" i="1" s="1"/>
  <c r="AE197" i="1"/>
  <c r="AG197" i="1" s="1"/>
  <c r="AD197" i="1"/>
  <c r="AC197" i="1"/>
  <c r="AF197" i="1" s="1"/>
  <c r="AH197" i="1" s="1"/>
  <c r="AE196" i="1"/>
  <c r="AG196" i="1" s="1"/>
  <c r="AD196" i="1"/>
  <c r="AC196" i="1"/>
  <c r="AF196" i="1" s="1"/>
  <c r="AH196" i="1" s="1"/>
  <c r="AE195" i="1"/>
  <c r="AG195" i="1" s="1"/>
  <c r="AD195" i="1"/>
  <c r="AC195" i="1"/>
  <c r="AF195" i="1" s="1"/>
  <c r="AH195" i="1" s="1"/>
  <c r="AE194" i="1"/>
  <c r="AG194" i="1" s="1"/>
  <c r="AD194" i="1"/>
  <c r="AC194" i="1"/>
  <c r="AF194" i="1" s="1"/>
  <c r="AH194" i="1" s="1"/>
  <c r="AE193" i="1"/>
  <c r="AG193" i="1" s="1"/>
  <c r="AD193" i="1"/>
  <c r="AC193" i="1"/>
  <c r="AF193" i="1" s="1"/>
  <c r="AH193" i="1" s="1"/>
  <c r="AE192" i="1"/>
  <c r="AG192" i="1" s="1"/>
  <c r="AD192" i="1"/>
  <c r="AC192" i="1"/>
  <c r="AF192" i="1" s="1"/>
  <c r="AH192" i="1" s="1"/>
  <c r="AE191" i="1"/>
  <c r="AG191" i="1" s="1"/>
  <c r="AD191" i="1"/>
  <c r="AC191" i="1"/>
  <c r="AF191" i="1" s="1"/>
  <c r="AH191" i="1" s="1"/>
  <c r="AE190" i="1"/>
  <c r="AG190" i="1" s="1"/>
  <c r="AD190" i="1"/>
  <c r="AC190" i="1"/>
  <c r="AF190" i="1" s="1"/>
  <c r="AH190" i="1" s="1"/>
  <c r="AE189" i="1"/>
  <c r="AG189" i="1" s="1"/>
  <c r="AD189" i="1"/>
  <c r="AC189" i="1"/>
  <c r="AF189" i="1" s="1"/>
  <c r="AH189" i="1" s="1"/>
  <c r="AE188" i="1"/>
  <c r="AG188" i="1" s="1"/>
  <c r="AD188" i="1"/>
  <c r="AC188" i="1"/>
  <c r="AF188" i="1" s="1"/>
  <c r="AH188" i="1" s="1"/>
  <c r="AE187" i="1"/>
  <c r="AG187" i="1" s="1"/>
  <c r="AD187" i="1"/>
  <c r="AC187" i="1"/>
  <c r="AF187" i="1" s="1"/>
  <c r="AH187" i="1" s="1"/>
  <c r="AE186" i="1"/>
  <c r="AG186" i="1" s="1"/>
  <c r="AD186" i="1"/>
  <c r="AC186" i="1"/>
  <c r="AF186" i="1" s="1"/>
  <c r="AH186" i="1" s="1"/>
  <c r="AE185" i="1"/>
  <c r="AG185" i="1" s="1"/>
  <c r="AD185" i="1"/>
  <c r="AC185" i="1"/>
  <c r="AF185" i="1" s="1"/>
  <c r="AH185" i="1" s="1"/>
  <c r="AE184" i="1"/>
  <c r="AG184" i="1" s="1"/>
  <c r="AD184" i="1"/>
  <c r="AC184" i="1"/>
  <c r="AF184" i="1" s="1"/>
  <c r="AH184" i="1" s="1"/>
  <c r="AE183" i="1"/>
  <c r="AG183" i="1" s="1"/>
  <c r="AD183" i="1"/>
  <c r="AC183" i="1"/>
  <c r="AF183" i="1" s="1"/>
  <c r="AH183" i="1" s="1"/>
  <c r="AE182" i="1"/>
  <c r="AG182" i="1" s="1"/>
  <c r="AD182" i="1"/>
  <c r="AC182" i="1"/>
  <c r="AF182" i="1" s="1"/>
  <c r="AH182" i="1" s="1"/>
  <c r="AE181" i="1"/>
  <c r="AG181" i="1" s="1"/>
  <c r="AD181" i="1"/>
  <c r="AC181" i="1"/>
  <c r="AF181" i="1" s="1"/>
  <c r="AH181" i="1" s="1"/>
  <c r="AE180" i="1"/>
  <c r="AG180" i="1" s="1"/>
  <c r="AD180" i="1"/>
  <c r="AC180" i="1"/>
  <c r="AF180" i="1" s="1"/>
  <c r="AH180" i="1" s="1"/>
  <c r="AE179" i="1"/>
  <c r="AG179" i="1" s="1"/>
  <c r="AD179" i="1"/>
  <c r="AC179" i="1"/>
  <c r="AF179" i="1" s="1"/>
  <c r="AH179" i="1" s="1"/>
  <c r="AE178" i="1"/>
  <c r="AG178" i="1" s="1"/>
  <c r="AD178" i="1"/>
  <c r="AC178" i="1"/>
  <c r="AF178" i="1" s="1"/>
  <c r="AH178" i="1" s="1"/>
  <c r="AE177" i="1"/>
  <c r="AG177" i="1" s="1"/>
  <c r="AD177" i="1"/>
  <c r="AC177" i="1"/>
  <c r="AF177" i="1" s="1"/>
  <c r="AH177" i="1" s="1"/>
  <c r="AE176" i="1"/>
  <c r="AG176" i="1" s="1"/>
  <c r="AD176" i="1"/>
  <c r="AC176" i="1"/>
  <c r="AF176" i="1" s="1"/>
  <c r="AH176" i="1" s="1"/>
  <c r="AE175" i="1"/>
  <c r="AG175" i="1" s="1"/>
  <c r="AD175" i="1"/>
  <c r="AC175" i="1"/>
  <c r="AF175" i="1" s="1"/>
  <c r="AH175" i="1" s="1"/>
  <c r="AE174" i="1"/>
  <c r="AG174" i="1" s="1"/>
  <c r="AD174" i="1"/>
  <c r="AC174" i="1"/>
  <c r="AF174" i="1" s="1"/>
  <c r="AH174" i="1" s="1"/>
  <c r="AE173" i="1"/>
  <c r="AG173" i="1" s="1"/>
  <c r="AD173" i="1"/>
  <c r="AC173" i="1"/>
  <c r="AF173" i="1" s="1"/>
  <c r="AH173" i="1" s="1"/>
  <c r="AE172" i="1"/>
  <c r="AG172" i="1" s="1"/>
  <c r="AD172" i="1"/>
  <c r="AC172" i="1"/>
  <c r="AF172" i="1" s="1"/>
  <c r="AH172" i="1" s="1"/>
  <c r="AE171" i="1"/>
  <c r="AG171" i="1" s="1"/>
  <c r="AD171" i="1"/>
  <c r="AC171" i="1"/>
  <c r="AF171" i="1" s="1"/>
  <c r="AH171" i="1" s="1"/>
  <c r="AE170" i="1"/>
  <c r="AG170" i="1" s="1"/>
  <c r="AD170" i="1"/>
  <c r="AC170" i="1"/>
  <c r="AF170" i="1" s="1"/>
  <c r="AH170" i="1" s="1"/>
  <c r="AE169" i="1"/>
  <c r="AG169" i="1" s="1"/>
  <c r="AD169" i="1"/>
  <c r="AC169" i="1"/>
  <c r="AF169" i="1" s="1"/>
  <c r="AH169" i="1" s="1"/>
  <c r="AE168" i="1"/>
  <c r="AG168" i="1" s="1"/>
  <c r="AD168" i="1"/>
  <c r="AC168" i="1"/>
  <c r="AF168" i="1" s="1"/>
  <c r="AH168" i="1" s="1"/>
  <c r="AE167" i="1"/>
  <c r="AG167" i="1" s="1"/>
  <c r="AD167" i="1"/>
  <c r="AC167" i="1"/>
  <c r="AF167" i="1" s="1"/>
  <c r="AH167" i="1" s="1"/>
  <c r="AE166" i="1"/>
  <c r="AG166" i="1" s="1"/>
  <c r="AD166" i="1"/>
  <c r="AC166" i="1"/>
  <c r="AF166" i="1" s="1"/>
  <c r="AH166" i="1" s="1"/>
  <c r="AE165" i="1"/>
  <c r="AG165" i="1" s="1"/>
  <c r="AD165" i="1"/>
  <c r="AC165" i="1"/>
  <c r="AF165" i="1" s="1"/>
  <c r="AH165" i="1" s="1"/>
  <c r="AE164" i="1"/>
  <c r="AG164" i="1" s="1"/>
  <c r="AD164" i="1"/>
  <c r="AC164" i="1"/>
  <c r="AF164" i="1" s="1"/>
  <c r="AH164" i="1" s="1"/>
  <c r="AE163" i="1"/>
  <c r="AG163" i="1" s="1"/>
  <c r="AD163" i="1"/>
  <c r="AF163" i="1" s="1"/>
  <c r="AH163" i="1" s="1"/>
  <c r="AC163" i="1"/>
  <c r="AE162" i="1"/>
  <c r="AD162" i="1"/>
  <c r="AF162" i="1" s="1"/>
  <c r="AC162" i="1"/>
  <c r="AE161" i="1"/>
  <c r="AG161" i="1" s="1"/>
  <c r="AD161" i="1"/>
  <c r="AF161" i="1" s="1"/>
  <c r="AH161" i="1" s="1"/>
  <c r="AC161" i="1"/>
  <c r="AE160" i="1"/>
  <c r="AD160" i="1"/>
  <c r="AF160" i="1" s="1"/>
  <c r="AC160" i="1"/>
  <c r="AE159" i="1"/>
  <c r="AG159" i="1" s="1"/>
  <c r="AD159" i="1"/>
  <c r="AF159" i="1" s="1"/>
  <c r="AH159" i="1" s="1"/>
  <c r="AC159" i="1"/>
  <c r="AE158" i="1"/>
  <c r="AD158" i="1"/>
  <c r="AF158" i="1" s="1"/>
  <c r="AC158" i="1"/>
  <c r="AE157" i="1"/>
  <c r="AG157" i="1" s="1"/>
  <c r="AD157" i="1"/>
  <c r="AF157" i="1" s="1"/>
  <c r="AH157" i="1" s="1"/>
  <c r="AC157" i="1"/>
  <c r="AE156" i="1"/>
  <c r="AD156" i="1"/>
  <c r="AF156" i="1" s="1"/>
  <c r="AC156" i="1"/>
  <c r="AE155" i="1"/>
  <c r="AG155" i="1" s="1"/>
  <c r="AD155" i="1"/>
  <c r="AF155" i="1" s="1"/>
  <c r="AH155" i="1" s="1"/>
  <c r="AC155" i="1"/>
  <c r="AE154" i="1"/>
  <c r="AD154" i="1"/>
  <c r="AF154" i="1" s="1"/>
  <c r="AC154" i="1"/>
  <c r="AE153" i="1"/>
  <c r="AG153" i="1" s="1"/>
  <c r="AD153" i="1"/>
  <c r="AF153" i="1" s="1"/>
  <c r="AH153" i="1" s="1"/>
  <c r="AC153" i="1"/>
  <c r="AE152" i="1"/>
  <c r="AD152" i="1"/>
  <c r="AF152" i="1" s="1"/>
  <c r="AC152" i="1"/>
  <c r="AE151" i="1"/>
  <c r="AG151" i="1" s="1"/>
  <c r="AD151" i="1"/>
  <c r="AF151" i="1" s="1"/>
  <c r="AH151" i="1" s="1"/>
  <c r="AC151" i="1"/>
  <c r="AE150" i="1"/>
  <c r="AD150" i="1"/>
  <c r="AF150" i="1" s="1"/>
  <c r="AC150" i="1"/>
  <c r="AE149" i="1"/>
  <c r="AG149" i="1" s="1"/>
  <c r="AD149" i="1"/>
  <c r="AF149" i="1" s="1"/>
  <c r="AH149" i="1" s="1"/>
  <c r="AC149" i="1"/>
  <c r="AE148" i="1"/>
  <c r="AD148" i="1"/>
  <c r="AF148" i="1" s="1"/>
  <c r="AC148" i="1"/>
  <c r="AE147" i="1"/>
  <c r="AG147" i="1" s="1"/>
  <c r="AD147" i="1"/>
  <c r="AF147" i="1" s="1"/>
  <c r="AH147" i="1" s="1"/>
  <c r="AC147" i="1"/>
  <c r="AE146" i="1"/>
  <c r="AD146" i="1"/>
  <c r="AF146" i="1" s="1"/>
  <c r="AC146" i="1"/>
  <c r="AE145" i="1"/>
  <c r="AG145" i="1" s="1"/>
  <c r="AD145" i="1"/>
  <c r="AF145" i="1" s="1"/>
  <c r="AH145" i="1" s="1"/>
  <c r="AC145" i="1"/>
  <c r="AE144" i="1"/>
  <c r="AD144" i="1"/>
  <c r="AF144" i="1" s="1"/>
  <c r="AC144" i="1"/>
  <c r="AE143" i="1"/>
  <c r="AG143" i="1" s="1"/>
  <c r="AD143" i="1"/>
  <c r="AF143" i="1" s="1"/>
  <c r="AH143" i="1" s="1"/>
  <c r="AC143" i="1"/>
  <c r="AE142" i="1"/>
  <c r="AD142" i="1"/>
  <c r="AF142" i="1" s="1"/>
  <c r="AC142" i="1"/>
  <c r="AE141" i="1"/>
  <c r="AG141" i="1" s="1"/>
  <c r="AD141" i="1"/>
  <c r="AF141" i="1" s="1"/>
  <c r="AH141" i="1" s="1"/>
  <c r="AC141" i="1"/>
  <c r="AE140" i="1"/>
  <c r="AD140" i="1"/>
  <c r="AF140" i="1" s="1"/>
  <c r="AC140" i="1"/>
  <c r="AE139" i="1"/>
  <c r="AG139" i="1" s="1"/>
  <c r="AD139" i="1"/>
  <c r="AF139" i="1" s="1"/>
  <c r="AH139" i="1" s="1"/>
  <c r="AC139" i="1"/>
  <c r="AE138" i="1"/>
  <c r="AD138" i="1"/>
  <c r="AF138" i="1" s="1"/>
  <c r="AC138" i="1"/>
  <c r="AE137" i="1"/>
  <c r="AG137" i="1" s="1"/>
  <c r="AD137" i="1"/>
  <c r="AF137" i="1" s="1"/>
  <c r="AH137" i="1" s="1"/>
  <c r="AC137" i="1"/>
  <c r="AE136" i="1"/>
  <c r="AD136" i="1"/>
  <c r="AF136" i="1" s="1"/>
  <c r="AC136" i="1"/>
  <c r="AE135" i="1"/>
  <c r="AG135" i="1" s="1"/>
  <c r="AD135" i="1"/>
  <c r="AF135" i="1" s="1"/>
  <c r="AH135" i="1" s="1"/>
  <c r="AC135" i="1"/>
  <c r="AE134" i="1"/>
  <c r="AD134" i="1"/>
  <c r="AF134" i="1" s="1"/>
  <c r="AC134" i="1"/>
  <c r="AE133" i="1"/>
  <c r="AG133" i="1" s="1"/>
  <c r="AD133" i="1"/>
  <c r="AF133" i="1" s="1"/>
  <c r="AH133" i="1" s="1"/>
  <c r="AC133" i="1"/>
  <c r="AE132" i="1"/>
  <c r="AD132" i="1"/>
  <c r="AF132" i="1" s="1"/>
  <c r="AC132" i="1"/>
  <c r="AE131" i="1"/>
  <c r="AG131" i="1" s="1"/>
  <c r="AD131" i="1"/>
  <c r="AF131" i="1" s="1"/>
  <c r="AH131" i="1" s="1"/>
  <c r="AC131" i="1"/>
  <c r="AE130" i="1"/>
  <c r="AD130" i="1"/>
  <c r="AF130" i="1" s="1"/>
  <c r="AC130" i="1"/>
  <c r="AE129" i="1"/>
  <c r="AG129" i="1" s="1"/>
  <c r="AD129" i="1"/>
  <c r="AF129" i="1" s="1"/>
  <c r="AH129" i="1" s="1"/>
  <c r="AC129" i="1"/>
  <c r="AE128" i="1"/>
  <c r="AD128" i="1"/>
  <c r="AF128" i="1" s="1"/>
  <c r="AC128" i="1"/>
  <c r="AE127" i="1"/>
  <c r="AG127" i="1" s="1"/>
  <c r="AD127" i="1"/>
  <c r="AF127" i="1" s="1"/>
  <c r="AH127" i="1" s="1"/>
  <c r="AC127" i="1"/>
  <c r="AE126" i="1"/>
  <c r="AD126" i="1"/>
  <c r="AF126" i="1" s="1"/>
  <c r="AC126" i="1"/>
  <c r="AE125" i="1"/>
  <c r="AG125" i="1" s="1"/>
  <c r="AD125" i="1"/>
  <c r="AF125" i="1" s="1"/>
  <c r="AH125" i="1" s="1"/>
  <c r="AC125" i="1"/>
  <c r="AE124" i="1"/>
  <c r="AD124" i="1"/>
  <c r="AF124" i="1" s="1"/>
  <c r="AC124" i="1"/>
  <c r="AE123" i="1"/>
  <c r="AG123" i="1" s="1"/>
  <c r="AD123" i="1"/>
  <c r="AF123" i="1" s="1"/>
  <c r="AH123" i="1" s="1"/>
  <c r="AC123" i="1"/>
  <c r="AE122" i="1"/>
  <c r="AD122" i="1"/>
  <c r="AF122" i="1" s="1"/>
  <c r="AC122" i="1"/>
  <c r="AE121" i="1"/>
  <c r="AG121" i="1" s="1"/>
  <c r="AD121" i="1"/>
  <c r="AF121" i="1" s="1"/>
  <c r="AH121" i="1" s="1"/>
  <c r="AC121" i="1"/>
  <c r="AE120" i="1"/>
  <c r="AD120" i="1"/>
  <c r="AF120" i="1" s="1"/>
  <c r="AC120" i="1"/>
  <c r="AE119" i="1"/>
  <c r="AG119" i="1" s="1"/>
  <c r="AD119" i="1"/>
  <c r="AF119" i="1" s="1"/>
  <c r="AH119" i="1" s="1"/>
  <c r="AC119" i="1"/>
  <c r="AE118" i="1"/>
  <c r="AD118" i="1"/>
  <c r="AF118" i="1" s="1"/>
  <c r="AC118" i="1"/>
  <c r="AE117" i="1"/>
  <c r="AG117" i="1" s="1"/>
  <c r="AD117" i="1"/>
  <c r="AF117" i="1" s="1"/>
  <c r="AH117" i="1" s="1"/>
  <c r="AC117" i="1"/>
  <c r="AE116" i="1"/>
  <c r="AD116" i="1"/>
  <c r="AF116" i="1" s="1"/>
  <c r="AC116" i="1"/>
  <c r="AE115" i="1"/>
  <c r="AG115" i="1" s="1"/>
  <c r="AD115" i="1"/>
  <c r="AF115" i="1" s="1"/>
  <c r="AH115" i="1" s="1"/>
  <c r="AC115" i="1"/>
  <c r="AE114" i="1"/>
  <c r="AD114" i="1"/>
  <c r="AF114" i="1" s="1"/>
  <c r="AC114" i="1"/>
  <c r="AE113" i="1"/>
  <c r="AG113" i="1" s="1"/>
  <c r="AD113" i="1"/>
  <c r="AF113" i="1" s="1"/>
  <c r="AH113" i="1" s="1"/>
  <c r="AC113" i="1"/>
  <c r="AE112" i="1"/>
  <c r="AD112" i="1"/>
  <c r="AF112" i="1" s="1"/>
  <c r="AC112" i="1"/>
  <c r="AE111" i="1"/>
  <c r="AG111" i="1" s="1"/>
  <c r="AD111" i="1"/>
  <c r="AF111" i="1" s="1"/>
  <c r="AH111" i="1" s="1"/>
  <c r="AC111" i="1"/>
  <c r="AE110" i="1"/>
  <c r="AD110" i="1"/>
  <c r="AF110" i="1" s="1"/>
  <c r="AC110" i="1"/>
  <c r="AE109" i="1"/>
  <c r="AG109" i="1" s="1"/>
  <c r="AD109" i="1"/>
  <c r="AF109" i="1" s="1"/>
  <c r="AH109" i="1" s="1"/>
  <c r="AC109" i="1"/>
  <c r="AE108" i="1"/>
  <c r="AD108" i="1"/>
  <c r="AF108" i="1" s="1"/>
  <c r="AC108" i="1"/>
  <c r="AE107" i="1"/>
  <c r="AG107" i="1" s="1"/>
  <c r="AD107" i="1"/>
  <c r="AF107" i="1" s="1"/>
  <c r="AH107" i="1" s="1"/>
  <c r="AC107" i="1"/>
  <c r="AE106" i="1"/>
  <c r="AD106" i="1"/>
  <c r="AF106" i="1" s="1"/>
  <c r="AC106" i="1"/>
  <c r="AE105" i="1"/>
  <c r="AG105" i="1" s="1"/>
  <c r="AD105" i="1"/>
  <c r="AF105" i="1" s="1"/>
  <c r="AH105" i="1" s="1"/>
  <c r="AC105" i="1"/>
  <c r="AE104" i="1"/>
  <c r="AD104" i="1"/>
  <c r="AF104" i="1" s="1"/>
  <c r="AC104" i="1"/>
  <c r="AE103" i="1"/>
  <c r="AG103" i="1" s="1"/>
  <c r="AD103" i="1"/>
  <c r="AF103" i="1" s="1"/>
  <c r="AH103" i="1" s="1"/>
  <c r="AC103" i="1"/>
  <c r="AE102" i="1"/>
  <c r="AD102" i="1"/>
  <c r="AF102" i="1" s="1"/>
  <c r="AC102" i="1"/>
  <c r="AE101" i="1"/>
  <c r="AG101" i="1" s="1"/>
  <c r="AD101" i="1"/>
  <c r="AF101" i="1" s="1"/>
  <c r="AH101" i="1" s="1"/>
  <c r="AC101" i="1"/>
  <c r="AE100" i="1"/>
  <c r="AD100" i="1"/>
  <c r="AF100" i="1" s="1"/>
  <c r="AC100" i="1"/>
  <c r="AE99" i="1"/>
  <c r="AG99" i="1" s="1"/>
  <c r="AD99" i="1"/>
  <c r="AF99" i="1" s="1"/>
  <c r="AH99" i="1" s="1"/>
  <c r="AC99" i="1"/>
  <c r="AE98" i="1"/>
  <c r="AD98" i="1"/>
  <c r="AF98" i="1" s="1"/>
  <c r="AC98" i="1"/>
  <c r="AE97" i="1"/>
  <c r="AG97" i="1" s="1"/>
  <c r="AD97" i="1"/>
  <c r="AF97" i="1" s="1"/>
  <c r="AH97" i="1" s="1"/>
  <c r="AC97" i="1"/>
  <c r="AE96" i="1"/>
  <c r="AD96" i="1"/>
  <c r="AF96" i="1" s="1"/>
  <c r="AC96" i="1"/>
  <c r="AE95" i="1"/>
  <c r="AG95" i="1" s="1"/>
  <c r="AD95" i="1"/>
  <c r="AF95" i="1" s="1"/>
  <c r="AH95" i="1" s="1"/>
  <c r="AC95" i="1"/>
  <c r="AE94" i="1"/>
  <c r="AD94" i="1"/>
  <c r="AF94" i="1" s="1"/>
  <c r="AC94" i="1"/>
  <c r="AE93" i="1"/>
  <c r="AG93" i="1" s="1"/>
  <c r="AD93" i="1"/>
  <c r="AF93" i="1" s="1"/>
  <c r="AH93" i="1" s="1"/>
  <c r="AC93" i="1"/>
  <c r="AE92" i="1"/>
  <c r="AD92" i="1"/>
  <c r="AF92" i="1" s="1"/>
  <c r="AC92" i="1"/>
  <c r="AE91" i="1"/>
  <c r="AG91" i="1" s="1"/>
  <c r="AD91" i="1"/>
  <c r="AF91" i="1" s="1"/>
  <c r="AH91" i="1" s="1"/>
  <c r="AC91" i="1"/>
  <c r="AE90" i="1"/>
  <c r="AD90" i="1"/>
  <c r="AF90" i="1" s="1"/>
  <c r="AC90" i="1"/>
  <c r="AE89" i="1"/>
  <c r="AG89" i="1" s="1"/>
  <c r="AD89" i="1"/>
  <c r="AF89" i="1" s="1"/>
  <c r="AH89" i="1" s="1"/>
  <c r="AC89" i="1"/>
  <c r="AE88" i="1"/>
  <c r="AD88" i="1"/>
  <c r="AF88" i="1" s="1"/>
  <c r="AC88" i="1"/>
  <c r="AE87" i="1"/>
  <c r="AG87" i="1" s="1"/>
  <c r="AD87" i="1"/>
  <c r="AF87" i="1" s="1"/>
  <c r="AH87" i="1" s="1"/>
  <c r="AC87" i="1"/>
  <c r="AE86" i="1"/>
  <c r="AD86" i="1"/>
  <c r="AF86" i="1" s="1"/>
  <c r="AC86" i="1"/>
  <c r="AE85" i="1"/>
  <c r="AG85" i="1" s="1"/>
  <c r="AD85" i="1"/>
  <c r="AF85" i="1" s="1"/>
  <c r="AH85" i="1" s="1"/>
  <c r="AC85" i="1"/>
  <c r="AE84" i="1"/>
  <c r="AD84" i="1"/>
  <c r="AF84" i="1" s="1"/>
  <c r="AC84" i="1"/>
  <c r="AE83" i="1"/>
  <c r="AG83" i="1" s="1"/>
  <c r="AD83" i="1"/>
  <c r="AF83" i="1" s="1"/>
  <c r="AH83" i="1" s="1"/>
  <c r="AC83" i="1"/>
  <c r="AE82" i="1"/>
  <c r="AD82" i="1"/>
  <c r="AF82" i="1" s="1"/>
  <c r="AC82" i="1"/>
  <c r="AE81" i="1"/>
  <c r="AG81" i="1" s="1"/>
  <c r="AD81" i="1"/>
  <c r="AF81" i="1" s="1"/>
  <c r="AH81" i="1" s="1"/>
  <c r="AC81" i="1"/>
  <c r="AE80" i="1"/>
  <c r="AD80" i="1"/>
  <c r="AF80" i="1" s="1"/>
  <c r="AC80" i="1"/>
  <c r="AE79" i="1"/>
  <c r="AG79" i="1" s="1"/>
  <c r="AD79" i="1"/>
  <c r="AF79" i="1" s="1"/>
  <c r="AH79" i="1" s="1"/>
  <c r="AC79" i="1"/>
  <c r="AE78" i="1"/>
  <c r="AD78" i="1"/>
  <c r="AF78" i="1" s="1"/>
  <c r="AC78" i="1"/>
  <c r="AE77" i="1"/>
  <c r="AG77" i="1" s="1"/>
  <c r="AD77" i="1"/>
  <c r="AF77" i="1" s="1"/>
  <c r="AH77" i="1" s="1"/>
  <c r="AC77" i="1"/>
  <c r="AE76" i="1"/>
  <c r="AD76" i="1"/>
  <c r="AF76" i="1" s="1"/>
  <c r="AC76" i="1"/>
  <c r="AE75" i="1"/>
  <c r="AG75" i="1" s="1"/>
  <c r="AD75" i="1"/>
  <c r="AF75" i="1" s="1"/>
  <c r="AH75" i="1" s="1"/>
  <c r="AC75" i="1"/>
  <c r="AE74" i="1"/>
  <c r="AD74" i="1"/>
  <c r="AF74" i="1" s="1"/>
  <c r="AC74" i="1"/>
  <c r="AE73" i="1"/>
  <c r="AG73" i="1" s="1"/>
  <c r="AD73" i="1"/>
  <c r="AF73" i="1" s="1"/>
  <c r="AH73" i="1" s="1"/>
  <c r="AC73" i="1"/>
  <c r="AE72" i="1"/>
  <c r="AD72" i="1"/>
  <c r="AF72" i="1" s="1"/>
  <c r="AC72" i="1"/>
  <c r="AE71" i="1"/>
  <c r="AG71" i="1" s="1"/>
  <c r="AD71" i="1"/>
  <c r="AF71" i="1" s="1"/>
  <c r="AH71" i="1" s="1"/>
  <c r="AC71" i="1"/>
  <c r="AE70" i="1"/>
  <c r="AD70" i="1"/>
  <c r="AF70" i="1" s="1"/>
  <c r="AC70" i="1"/>
  <c r="AE69" i="1"/>
  <c r="AG69" i="1" s="1"/>
  <c r="AD69" i="1"/>
  <c r="AF69" i="1" s="1"/>
  <c r="AH69" i="1" s="1"/>
  <c r="AC69" i="1"/>
  <c r="AE68" i="1"/>
  <c r="AD68" i="1"/>
  <c r="AF68" i="1" s="1"/>
  <c r="AC68" i="1"/>
  <c r="AE67" i="1"/>
  <c r="AG67" i="1" s="1"/>
  <c r="AD67" i="1"/>
  <c r="AF67" i="1" s="1"/>
  <c r="AH67" i="1" s="1"/>
  <c r="AC67" i="1"/>
  <c r="AE66" i="1"/>
  <c r="AD66" i="1"/>
  <c r="AF66" i="1" s="1"/>
  <c r="AC66" i="1"/>
  <c r="AE65" i="1"/>
  <c r="AG65" i="1" s="1"/>
  <c r="AD65" i="1"/>
  <c r="AF65" i="1" s="1"/>
  <c r="AH65" i="1" s="1"/>
  <c r="AC65" i="1"/>
  <c r="AE64" i="1"/>
  <c r="AD64" i="1"/>
  <c r="AF64" i="1" s="1"/>
  <c r="AC64" i="1"/>
  <c r="AE63" i="1"/>
  <c r="AG63" i="1" s="1"/>
  <c r="AD63" i="1"/>
  <c r="AF63" i="1" s="1"/>
  <c r="AH63" i="1" s="1"/>
  <c r="AC63" i="1"/>
  <c r="AE62" i="1"/>
  <c r="AD62" i="1"/>
  <c r="AF62" i="1" s="1"/>
  <c r="AC62" i="1"/>
  <c r="AE61" i="1"/>
  <c r="AG61" i="1" s="1"/>
  <c r="AD61" i="1"/>
  <c r="AF61" i="1" s="1"/>
  <c r="AH61" i="1" s="1"/>
  <c r="AC61" i="1"/>
  <c r="AE60" i="1"/>
  <c r="AD60" i="1"/>
  <c r="AF60" i="1" s="1"/>
  <c r="AC60" i="1"/>
  <c r="AE59" i="1"/>
  <c r="AG59" i="1" s="1"/>
  <c r="AD59" i="1"/>
  <c r="AF59" i="1" s="1"/>
  <c r="AH59" i="1" s="1"/>
  <c r="AC59" i="1"/>
  <c r="AE58" i="1"/>
  <c r="AD58" i="1"/>
  <c r="AF58" i="1" s="1"/>
  <c r="AC58" i="1"/>
  <c r="AE57" i="1"/>
  <c r="AG57" i="1" s="1"/>
  <c r="AD57" i="1"/>
  <c r="AF57" i="1" s="1"/>
  <c r="AH57" i="1" s="1"/>
  <c r="AC57" i="1"/>
  <c r="AE56" i="1"/>
  <c r="AD56" i="1"/>
  <c r="AF56" i="1" s="1"/>
  <c r="AC56" i="1"/>
  <c r="AE55" i="1"/>
  <c r="AG55" i="1" s="1"/>
  <c r="AD55" i="1"/>
  <c r="AF55" i="1" s="1"/>
  <c r="AH55" i="1" s="1"/>
  <c r="AC55" i="1"/>
  <c r="AE54" i="1"/>
  <c r="AD54" i="1"/>
  <c r="AF54" i="1" s="1"/>
  <c r="AC54" i="1"/>
  <c r="AE53" i="1"/>
  <c r="AG53" i="1" s="1"/>
  <c r="AD53" i="1"/>
  <c r="AF53" i="1" s="1"/>
  <c r="AH53" i="1" s="1"/>
  <c r="AC53" i="1"/>
  <c r="AE52" i="1"/>
  <c r="AD52" i="1"/>
  <c r="AF52" i="1" s="1"/>
  <c r="AC52" i="1"/>
  <c r="AE51" i="1"/>
  <c r="AG51" i="1" s="1"/>
  <c r="AD51" i="1"/>
  <c r="AF51" i="1" s="1"/>
  <c r="AH51" i="1" s="1"/>
  <c r="AC51" i="1"/>
  <c r="AE50" i="1"/>
  <c r="AD50" i="1"/>
  <c r="AF50" i="1" s="1"/>
  <c r="AC50" i="1"/>
  <c r="AE49" i="1"/>
  <c r="AG49" i="1" s="1"/>
  <c r="AD49" i="1"/>
  <c r="AF49" i="1" s="1"/>
  <c r="AH49" i="1" s="1"/>
  <c r="AC49" i="1"/>
  <c r="AE48" i="1"/>
  <c r="AD48" i="1"/>
  <c r="AF48" i="1" s="1"/>
  <c r="AC48" i="1"/>
  <c r="AE47" i="1"/>
  <c r="AG47" i="1" s="1"/>
  <c r="AD47" i="1"/>
  <c r="AF47" i="1" s="1"/>
  <c r="AH47" i="1" s="1"/>
  <c r="AC47" i="1"/>
  <c r="AE46" i="1"/>
  <c r="AD46" i="1"/>
  <c r="AF46" i="1" s="1"/>
  <c r="AC46" i="1"/>
  <c r="AE45" i="1"/>
  <c r="AG45" i="1" s="1"/>
  <c r="AD45" i="1"/>
  <c r="AF45" i="1" s="1"/>
  <c r="AH45" i="1" s="1"/>
  <c r="AC45" i="1"/>
  <c r="AE44" i="1"/>
  <c r="AD44" i="1"/>
  <c r="AF44" i="1" s="1"/>
  <c r="AC44" i="1"/>
  <c r="AE43" i="1"/>
  <c r="AG43" i="1" s="1"/>
  <c r="AD43" i="1"/>
  <c r="AF43" i="1" s="1"/>
  <c r="AH43" i="1" s="1"/>
  <c r="AC43" i="1"/>
  <c r="AE42" i="1"/>
  <c r="AD42" i="1"/>
  <c r="AF42" i="1" s="1"/>
  <c r="AC42" i="1"/>
  <c r="AE41" i="1"/>
  <c r="AG41" i="1" s="1"/>
  <c r="AD41" i="1"/>
  <c r="AF41" i="1" s="1"/>
  <c r="AH41" i="1" s="1"/>
  <c r="AC41" i="1"/>
  <c r="AE40" i="1"/>
  <c r="AD40" i="1"/>
  <c r="AF40" i="1" s="1"/>
  <c r="AC40" i="1"/>
  <c r="AE39" i="1"/>
  <c r="AG39" i="1" s="1"/>
  <c r="AD39" i="1"/>
  <c r="AF39" i="1" s="1"/>
  <c r="AH39" i="1" s="1"/>
  <c r="AC39" i="1"/>
  <c r="AE38" i="1"/>
  <c r="AD38" i="1"/>
  <c r="AF38" i="1" s="1"/>
  <c r="AC38" i="1"/>
  <c r="AE37" i="1"/>
  <c r="AG37" i="1" s="1"/>
  <c r="AD37" i="1"/>
  <c r="AF37" i="1" s="1"/>
  <c r="AH37" i="1" s="1"/>
  <c r="AC37" i="1"/>
  <c r="AE36" i="1"/>
  <c r="AD36" i="1"/>
  <c r="AF36" i="1" s="1"/>
  <c r="AC36" i="1"/>
  <c r="AE35" i="1"/>
  <c r="AD35" i="1"/>
  <c r="AF35" i="1" s="1"/>
  <c r="AC35" i="1"/>
  <c r="AE34" i="1"/>
  <c r="AG34" i="1" s="1"/>
  <c r="AD34" i="1"/>
  <c r="AF34" i="1" s="1"/>
  <c r="AH34" i="1" s="1"/>
  <c r="AC34" i="1"/>
  <c r="AE33" i="1"/>
  <c r="AD33" i="1"/>
  <c r="AF33" i="1" s="1"/>
  <c r="AC33" i="1"/>
  <c r="AE32" i="1"/>
  <c r="AG32" i="1" s="1"/>
  <c r="AD32" i="1"/>
  <c r="AF32" i="1" s="1"/>
  <c r="AH32" i="1" s="1"/>
  <c r="AC32" i="1"/>
  <c r="AE31" i="1"/>
  <c r="AD31" i="1"/>
  <c r="AF31" i="1" s="1"/>
  <c r="AC31" i="1"/>
  <c r="AE30" i="1"/>
  <c r="AG30" i="1" s="1"/>
  <c r="AD30" i="1"/>
  <c r="AF30" i="1" s="1"/>
  <c r="AH30" i="1" s="1"/>
  <c r="AC30" i="1"/>
  <c r="AE29" i="1"/>
  <c r="AD29" i="1"/>
  <c r="AF29" i="1" s="1"/>
  <c r="AC29" i="1"/>
  <c r="AE28" i="1"/>
  <c r="AG28" i="1" s="1"/>
  <c r="AD28" i="1"/>
  <c r="AF28" i="1" s="1"/>
  <c r="AH28" i="1" s="1"/>
  <c r="AC28" i="1"/>
  <c r="AE27" i="1"/>
  <c r="AD27" i="1"/>
  <c r="AF27" i="1" s="1"/>
  <c r="AC27" i="1"/>
  <c r="AE26" i="1"/>
  <c r="AG26" i="1" s="1"/>
  <c r="AD26" i="1"/>
  <c r="AF26" i="1" s="1"/>
  <c r="AH26" i="1" s="1"/>
  <c r="AC26" i="1"/>
  <c r="AE25" i="1"/>
  <c r="AD25" i="1"/>
  <c r="AF25" i="1" s="1"/>
  <c r="AC25" i="1"/>
  <c r="AE24" i="1"/>
  <c r="AG24" i="1" s="1"/>
  <c r="AD24" i="1"/>
  <c r="AF24" i="1" s="1"/>
  <c r="AH24" i="1" s="1"/>
  <c r="AC24" i="1"/>
  <c r="AE23" i="1"/>
  <c r="AD23" i="1"/>
  <c r="AF23" i="1" s="1"/>
  <c r="AC23" i="1"/>
  <c r="AE22" i="1"/>
  <c r="AG22" i="1" s="1"/>
  <c r="AD22" i="1"/>
  <c r="AF22" i="1" s="1"/>
  <c r="AH22" i="1" s="1"/>
  <c r="AC22" i="1"/>
  <c r="AE21" i="1"/>
  <c r="AD21" i="1"/>
  <c r="AF21" i="1" s="1"/>
  <c r="AC21" i="1"/>
  <c r="AE20" i="1"/>
  <c r="AG20" i="1" s="1"/>
  <c r="AD20" i="1"/>
  <c r="AF20" i="1" s="1"/>
  <c r="AH20" i="1" s="1"/>
  <c r="AC20" i="1"/>
  <c r="AE19" i="1"/>
  <c r="AD19" i="1"/>
  <c r="AF19" i="1" s="1"/>
  <c r="AC19" i="1"/>
  <c r="AE18" i="1"/>
  <c r="AG18" i="1" s="1"/>
  <c r="AD18" i="1"/>
  <c r="AF18" i="1" s="1"/>
  <c r="AH18" i="1" s="1"/>
  <c r="AC18" i="1"/>
  <c r="AE17" i="1"/>
  <c r="AD17" i="1"/>
  <c r="AF17" i="1" s="1"/>
  <c r="AC17" i="1"/>
  <c r="AE16" i="1"/>
  <c r="AG16" i="1" s="1"/>
  <c r="AD16" i="1"/>
  <c r="AF16" i="1" s="1"/>
  <c r="AH16" i="1" s="1"/>
  <c r="AC16" i="1"/>
  <c r="AE15" i="1"/>
  <c r="AD15" i="1"/>
  <c r="AF15" i="1" s="1"/>
  <c r="AC15" i="1"/>
  <c r="AE14" i="1"/>
  <c r="AG14" i="1" s="1"/>
  <c r="AD14" i="1"/>
  <c r="AF14" i="1" s="1"/>
  <c r="AH14" i="1" s="1"/>
  <c r="AC14" i="1"/>
  <c r="AE13" i="1"/>
  <c r="AD13" i="1"/>
  <c r="AF13" i="1" s="1"/>
  <c r="AC13" i="1"/>
  <c r="AE12" i="1"/>
  <c r="AG12" i="1" s="1"/>
  <c r="AD12" i="1"/>
  <c r="AF12" i="1" s="1"/>
  <c r="AH12" i="1" s="1"/>
  <c r="AC12" i="1"/>
  <c r="AE11" i="1"/>
  <c r="AD11" i="1"/>
  <c r="AF11" i="1" s="1"/>
  <c r="AC11" i="1"/>
  <c r="AE10" i="1"/>
  <c r="AG10" i="1" s="1"/>
  <c r="AD10" i="1"/>
  <c r="AF10" i="1" s="1"/>
  <c r="AH10" i="1" s="1"/>
  <c r="AC10" i="1"/>
  <c r="AE9" i="1"/>
  <c r="AD9" i="1"/>
  <c r="AF9" i="1" s="1"/>
  <c r="AC9" i="1"/>
  <c r="AE8" i="1"/>
  <c r="AG8" i="1" s="1"/>
  <c r="AD8" i="1"/>
  <c r="AF8" i="1" s="1"/>
  <c r="AH8" i="1" s="1"/>
  <c r="AC8" i="1"/>
  <c r="AE7" i="1"/>
  <c r="AD7" i="1"/>
  <c r="AF7" i="1" s="1"/>
  <c r="AC7" i="1"/>
  <c r="AE6" i="1"/>
  <c r="AG6" i="1" s="1"/>
  <c r="AD6" i="1"/>
  <c r="AF6" i="1" s="1"/>
  <c r="AH6" i="1" s="1"/>
  <c r="AC6" i="1"/>
  <c r="AH5" i="1"/>
  <c r="AG5" i="1"/>
  <c r="AF5" i="1"/>
  <c r="AE5" i="1"/>
  <c r="AD5" i="1"/>
  <c r="AC5" i="1"/>
  <c r="E8" i="9" l="1"/>
  <c r="L5" i="9"/>
  <c r="K5" i="9"/>
  <c r="R5" i="9"/>
  <c r="D7" i="9"/>
  <c r="AH9" i="1"/>
  <c r="AH13" i="1"/>
  <c r="AH17" i="1"/>
  <c r="AH21" i="1"/>
  <c r="AH25" i="1"/>
  <c r="AH29" i="1"/>
  <c r="AH33" i="1"/>
  <c r="AH36" i="1"/>
  <c r="AH40" i="1"/>
  <c r="AG7" i="1"/>
  <c r="AH7" i="1" s="1"/>
  <c r="AG9" i="1"/>
  <c r="AG11" i="1"/>
  <c r="AH11" i="1" s="1"/>
  <c r="AG13" i="1"/>
  <c r="AG15" i="1"/>
  <c r="AH15" i="1" s="1"/>
  <c r="AG17" i="1"/>
  <c r="AG19" i="1"/>
  <c r="AH19" i="1" s="1"/>
  <c r="AG21" i="1"/>
  <c r="AG23" i="1"/>
  <c r="AH23" i="1" s="1"/>
  <c r="AG25" i="1"/>
  <c r="AG27" i="1"/>
  <c r="AH27" i="1" s="1"/>
  <c r="AG29" i="1"/>
  <c r="AG31" i="1"/>
  <c r="AH31" i="1" s="1"/>
  <c r="AG33" i="1"/>
  <c r="AG35" i="1"/>
  <c r="AH35" i="1" s="1"/>
  <c r="AG36" i="1"/>
  <c r="AG38" i="1"/>
  <c r="AH38" i="1" s="1"/>
  <c r="AG40" i="1"/>
  <c r="AG42" i="1"/>
  <c r="AH42" i="1" s="1"/>
  <c r="AG44" i="1"/>
  <c r="AH44" i="1" s="1"/>
  <c r="AG46" i="1"/>
  <c r="AH46" i="1" s="1"/>
  <c r="AG48" i="1"/>
  <c r="AH48" i="1" s="1"/>
  <c r="AG50" i="1"/>
  <c r="AH50" i="1" s="1"/>
  <c r="AG52" i="1"/>
  <c r="AH52" i="1" s="1"/>
  <c r="AG54" i="1"/>
  <c r="AH54" i="1" s="1"/>
  <c r="AG56" i="1"/>
  <c r="AH56" i="1" s="1"/>
  <c r="AG58" i="1"/>
  <c r="AH58" i="1" s="1"/>
  <c r="AG60" i="1"/>
  <c r="AH60" i="1" s="1"/>
  <c r="AG62" i="1"/>
  <c r="AH62" i="1" s="1"/>
  <c r="AG64" i="1"/>
  <c r="AH64" i="1" s="1"/>
  <c r="AG66" i="1"/>
  <c r="AH66" i="1" s="1"/>
  <c r="AG68" i="1"/>
  <c r="AH68" i="1" s="1"/>
  <c r="AG70" i="1"/>
  <c r="AH70" i="1" s="1"/>
  <c r="AG72" i="1"/>
  <c r="AH72" i="1" s="1"/>
  <c r="AG74" i="1"/>
  <c r="AH74" i="1" s="1"/>
  <c r="AG76" i="1"/>
  <c r="AH76" i="1" s="1"/>
  <c r="AG78" i="1"/>
  <c r="AH78" i="1" s="1"/>
  <c r="AG80" i="1"/>
  <c r="AH80" i="1" s="1"/>
  <c r="AG82" i="1"/>
  <c r="AH82" i="1" s="1"/>
  <c r="AG84" i="1"/>
  <c r="AH84" i="1" s="1"/>
  <c r="AG86" i="1"/>
  <c r="AH86" i="1" s="1"/>
  <c r="AG88" i="1"/>
  <c r="AH88" i="1" s="1"/>
  <c r="AG90" i="1"/>
  <c r="AH90" i="1" s="1"/>
  <c r="AG92" i="1"/>
  <c r="AH92" i="1" s="1"/>
  <c r="AG94" i="1"/>
  <c r="AH94" i="1" s="1"/>
  <c r="AG96" i="1"/>
  <c r="AH96" i="1" s="1"/>
  <c r="AG98" i="1"/>
  <c r="AH98" i="1" s="1"/>
  <c r="AG100" i="1"/>
  <c r="AH100" i="1" s="1"/>
  <c r="AG102" i="1"/>
  <c r="AH102" i="1" s="1"/>
  <c r="AG104" i="1"/>
  <c r="AH104" i="1" s="1"/>
  <c r="AG106" i="1"/>
  <c r="AH106" i="1" s="1"/>
  <c r="AG108" i="1"/>
  <c r="AH108" i="1" s="1"/>
  <c r="AG110" i="1"/>
  <c r="AH110" i="1" s="1"/>
  <c r="AG112" i="1"/>
  <c r="AH112" i="1" s="1"/>
  <c r="AG114" i="1"/>
  <c r="AH114" i="1" s="1"/>
  <c r="AG116" i="1"/>
  <c r="AH116" i="1" s="1"/>
  <c r="AG118" i="1"/>
  <c r="AH118" i="1" s="1"/>
  <c r="AG120" i="1"/>
  <c r="AH120" i="1" s="1"/>
  <c r="AG122" i="1"/>
  <c r="AH122" i="1" s="1"/>
  <c r="AG124" i="1"/>
  <c r="AH124" i="1" s="1"/>
  <c r="AG126" i="1"/>
  <c r="AH126" i="1" s="1"/>
  <c r="AG128" i="1"/>
  <c r="AH128" i="1" s="1"/>
  <c r="AG130" i="1"/>
  <c r="AH130" i="1" s="1"/>
  <c r="AG132" i="1"/>
  <c r="AH132" i="1" s="1"/>
  <c r="AG134" i="1"/>
  <c r="AH134" i="1" s="1"/>
  <c r="AG136" i="1"/>
  <c r="AH136" i="1" s="1"/>
  <c r="AG138" i="1"/>
  <c r="AH138" i="1" s="1"/>
  <c r="AG140" i="1"/>
  <c r="AH140" i="1" s="1"/>
  <c r="AG142" i="1"/>
  <c r="AH142" i="1" s="1"/>
  <c r="AG144" i="1"/>
  <c r="AH144" i="1" s="1"/>
  <c r="AG146" i="1"/>
  <c r="AH146" i="1" s="1"/>
  <c r="AG148" i="1"/>
  <c r="AH148" i="1" s="1"/>
  <c r="AG150" i="1"/>
  <c r="AH150" i="1" s="1"/>
  <c r="AG152" i="1"/>
  <c r="AH152" i="1" s="1"/>
  <c r="AG154" i="1"/>
  <c r="AH154" i="1" s="1"/>
  <c r="AG156" i="1"/>
  <c r="AH156" i="1" s="1"/>
  <c r="AG158" i="1"/>
  <c r="AH158" i="1" s="1"/>
  <c r="AG160" i="1"/>
  <c r="AH160" i="1" s="1"/>
  <c r="AG162" i="1"/>
  <c r="AH162" i="1" s="1"/>
  <c r="R5" i="1"/>
  <c r="J2" i="1"/>
  <c r="E8" i="1" s="1"/>
  <c r="E9" i="1" s="1"/>
  <c r="E10" i="1" s="1"/>
  <c r="E11" i="1" s="1"/>
  <c r="E12" i="1" s="1"/>
  <c r="E13" i="1" s="1"/>
  <c r="D9" i="1"/>
  <c r="D10" i="1" s="1"/>
  <c r="D11" i="1" s="1"/>
  <c r="D12" i="1" s="1"/>
  <c r="D13" i="1" s="1"/>
  <c r="D14" i="1" s="1"/>
  <c r="V5" i="1"/>
  <c r="U5" i="1"/>
  <c r="T5" i="1"/>
  <c r="R7" i="1"/>
  <c r="R6" i="1"/>
  <c r="P5" i="1"/>
  <c r="O5" i="1"/>
  <c r="M6" i="1"/>
  <c r="L5" i="1"/>
  <c r="K5" i="1"/>
  <c r="J5" i="1"/>
  <c r="I7" i="1"/>
  <c r="I6" i="1"/>
  <c r="I5" i="1"/>
  <c r="H8" i="1"/>
  <c r="H7" i="1"/>
  <c r="H6" i="1"/>
  <c r="H5" i="1"/>
  <c r="E6" i="1"/>
  <c r="E7" i="1" s="1"/>
  <c r="D6" i="1"/>
  <c r="D7" i="1" s="1"/>
  <c r="G6" i="9" l="1"/>
  <c r="O5" i="9"/>
  <c r="X5" i="9" s="1"/>
  <c r="R7" i="9"/>
  <c r="D8" i="9"/>
  <c r="T5" i="9"/>
  <c r="S5" i="9" s="1"/>
  <c r="P5" i="9"/>
  <c r="Z5" i="9" s="1"/>
  <c r="E9" i="9"/>
  <c r="F6" i="9"/>
  <c r="E14" i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D8" i="1"/>
  <c r="I8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E10" i="9" l="1"/>
  <c r="AE5" i="9"/>
  <c r="U5" i="9"/>
  <c r="Y5" i="9"/>
  <c r="D9" i="9"/>
  <c r="M7" i="9"/>
  <c r="AC6" i="9"/>
  <c r="T6" i="9"/>
  <c r="R8" i="9"/>
  <c r="AD5" i="9"/>
  <c r="AF5" i="9" s="1"/>
  <c r="AA5" i="9"/>
  <c r="V5" i="9"/>
  <c r="H9" i="1"/>
  <c r="R8" i="1"/>
  <c r="I9" i="1"/>
  <c r="AD6" i="9" l="1"/>
  <c r="S6" i="9"/>
  <c r="V6" i="9" s="1"/>
  <c r="N7" i="9"/>
  <c r="K6" i="9" s="1"/>
  <c r="J6" i="9"/>
  <c r="D10" i="9"/>
  <c r="R9" i="9"/>
  <c r="AF6" i="9"/>
  <c r="AG5" i="9"/>
  <c r="AH5" i="9" s="1"/>
  <c r="E11" i="9"/>
  <c r="R9" i="1"/>
  <c r="H10" i="1"/>
  <c r="I10" i="1"/>
  <c r="R10" i="1" s="1"/>
  <c r="N6" i="1"/>
  <c r="F7" i="9" l="1"/>
  <c r="D11" i="9"/>
  <c r="R10" i="9"/>
  <c r="G7" i="9"/>
  <c r="E12" i="9"/>
  <c r="L6" i="9"/>
  <c r="Y6" i="9"/>
  <c r="AE6" i="9"/>
  <c r="AG6" i="9" s="1"/>
  <c r="AH6" i="9" s="1"/>
  <c r="U6" i="9"/>
  <c r="AA6" i="9"/>
  <c r="H11" i="1"/>
  <c r="I11" i="1"/>
  <c r="G6" i="1"/>
  <c r="T7" i="9" l="1"/>
  <c r="S7" i="9" s="1"/>
  <c r="M8" i="9"/>
  <c r="J7" i="9" s="1"/>
  <c r="AD7" i="9"/>
  <c r="R11" i="9"/>
  <c r="D12" i="9"/>
  <c r="P6" i="9"/>
  <c r="Z6" i="9" s="1"/>
  <c r="O6" i="9"/>
  <c r="X6" i="9" s="1"/>
  <c r="E13" i="9"/>
  <c r="AC7" i="9"/>
  <c r="AF7" i="9" s="1"/>
  <c r="R11" i="1"/>
  <c r="H12" i="1"/>
  <c r="Z5" i="1"/>
  <c r="X5" i="1"/>
  <c r="I12" i="1"/>
  <c r="F6" i="1"/>
  <c r="T6" i="1" s="1"/>
  <c r="AA5" i="1"/>
  <c r="N8" i="9" l="1"/>
  <c r="L7" i="9" s="1"/>
  <c r="E14" i="9"/>
  <c r="D13" i="9"/>
  <c r="R12" i="9"/>
  <c r="AE7" i="9"/>
  <c r="AG7" i="9" s="1"/>
  <c r="AH7" i="9" s="1"/>
  <c r="U7" i="9"/>
  <c r="Y7" i="9"/>
  <c r="V7" i="9"/>
  <c r="R12" i="1"/>
  <c r="H13" i="1"/>
  <c r="I13" i="1"/>
  <c r="S6" i="1"/>
  <c r="V6" i="1" s="1"/>
  <c r="M7" i="1"/>
  <c r="S5" i="1"/>
  <c r="O7" i="9" l="1"/>
  <c r="X7" i="9" s="1"/>
  <c r="P7" i="9"/>
  <c r="Z7" i="9" s="1"/>
  <c r="K7" i="9"/>
  <c r="AA7" i="9"/>
  <c r="E15" i="9"/>
  <c r="D14" i="9"/>
  <c r="R13" i="9"/>
  <c r="R13" i="1"/>
  <c r="N7" i="1"/>
  <c r="K6" i="1" s="1"/>
  <c r="D15" i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H14" i="1"/>
  <c r="U6" i="1"/>
  <c r="Y5" i="1"/>
  <c r="I14" i="1"/>
  <c r="R14" i="1" s="1"/>
  <c r="Y6" i="1"/>
  <c r="J6" i="1"/>
  <c r="G8" i="9" l="1"/>
  <c r="F8" i="9"/>
  <c r="D15" i="9"/>
  <c r="R14" i="9"/>
  <c r="E16" i="9"/>
  <c r="AA6" i="1"/>
  <c r="L6" i="1"/>
  <c r="P6" i="1" s="1"/>
  <c r="H15" i="1"/>
  <c r="I15" i="1"/>
  <c r="G7" i="1"/>
  <c r="AC8" i="9" l="1"/>
  <c r="T8" i="9"/>
  <c r="M9" i="9"/>
  <c r="E17" i="9"/>
  <c r="D16" i="9"/>
  <c r="R15" i="9"/>
  <c r="R15" i="1"/>
  <c r="H16" i="1"/>
  <c r="I16" i="1"/>
  <c r="O6" i="1"/>
  <c r="X6" i="1" s="1"/>
  <c r="Z6" i="1"/>
  <c r="F7" i="1"/>
  <c r="J8" i="9" l="1"/>
  <c r="N9" i="9"/>
  <c r="AD8" i="9"/>
  <c r="AF8" i="9" s="1"/>
  <c r="S8" i="9"/>
  <c r="E18" i="9"/>
  <c r="D17" i="9"/>
  <c r="R16" i="9"/>
  <c r="R16" i="1"/>
  <c r="H17" i="1"/>
  <c r="I17" i="1"/>
  <c r="T7" i="1"/>
  <c r="M8" i="1"/>
  <c r="AE8" i="9" l="1"/>
  <c r="AG8" i="9" s="1"/>
  <c r="AH8" i="9" s="1"/>
  <c r="Y8" i="9"/>
  <c r="U8" i="9"/>
  <c r="V8" i="9"/>
  <c r="K8" i="9"/>
  <c r="AA8" i="9"/>
  <c r="L8" i="9"/>
  <c r="D18" i="9"/>
  <c r="E19" i="9"/>
  <c r="R17" i="9"/>
  <c r="R17" i="1"/>
  <c r="H18" i="1"/>
  <c r="I18" i="1"/>
  <c r="S7" i="1"/>
  <c r="V7" i="1" s="1"/>
  <c r="J7" i="1"/>
  <c r="N8" i="1"/>
  <c r="K7" i="1" s="1"/>
  <c r="G9" i="9" l="1"/>
  <c r="F9" i="9"/>
  <c r="T9" i="9" s="1"/>
  <c r="O8" i="9"/>
  <c r="X8" i="9" s="1"/>
  <c r="P8" i="9"/>
  <c r="Z8" i="9" s="1"/>
  <c r="R18" i="9"/>
  <c r="D19" i="9"/>
  <c r="E20" i="9"/>
  <c r="R18" i="1"/>
  <c r="L7" i="1"/>
  <c r="H19" i="1"/>
  <c r="I19" i="1"/>
  <c r="U7" i="1"/>
  <c r="Y7" i="1"/>
  <c r="AA7" i="1"/>
  <c r="G8" i="1"/>
  <c r="M10" i="9" l="1"/>
  <c r="J9" i="9" s="1"/>
  <c r="AC9" i="9"/>
  <c r="AD9" i="9"/>
  <c r="S9" i="9"/>
  <c r="N10" i="9"/>
  <c r="E21" i="9"/>
  <c r="R19" i="9"/>
  <c r="D20" i="9"/>
  <c r="R19" i="1"/>
  <c r="O7" i="1"/>
  <c r="P7" i="1"/>
  <c r="Z7" i="1" s="1"/>
  <c r="H20" i="1"/>
  <c r="I20" i="1"/>
  <c r="R20" i="1" s="1"/>
  <c r="X7" i="1"/>
  <c r="F8" i="1"/>
  <c r="M9" i="1" s="1"/>
  <c r="AF9" i="9" l="1"/>
  <c r="AE9" i="9"/>
  <c r="AG9" i="9" s="1"/>
  <c r="Y9" i="9"/>
  <c r="U9" i="9"/>
  <c r="V9" i="9"/>
  <c r="K9" i="9"/>
  <c r="L9" i="9"/>
  <c r="AA9" i="9"/>
  <c r="D21" i="9"/>
  <c r="E22" i="9"/>
  <c r="R20" i="9"/>
  <c r="H21" i="1"/>
  <c r="I21" i="1"/>
  <c r="T8" i="1"/>
  <c r="J8" i="1"/>
  <c r="N9" i="1"/>
  <c r="AH9" i="9" l="1"/>
  <c r="G10" i="9"/>
  <c r="F10" i="9"/>
  <c r="T10" i="9" s="1"/>
  <c r="O9" i="9"/>
  <c r="X9" i="9" s="1"/>
  <c r="P9" i="9"/>
  <c r="Z9" i="9" s="1"/>
  <c r="E23" i="9"/>
  <c r="D22" i="9"/>
  <c r="R21" i="9"/>
  <c r="R21" i="1"/>
  <c r="S8" i="1"/>
  <c r="V8" i="1" s="1"/>
  <c r="L8" i="1"/>
  <c r="P8" i="1" s="1"/>
  <c r="H22" i="1"/>
  <c r="AA8" i="1"/>
  <c r="K8" i="1"/>
  <c r="G9" i="1" s="1"/>
  <c r="I22" i="1"/>
  <c r="M11" i="9" l="1"/>
  <c r="J10" i="9" s="1"/>
  <c r="AC10" i="9"/>
  <c r="AD10" i="9"/>
  <c r="S10" i="9"/>
  <c r="N11" i="9"/>
  <c r="L10" i="9" s="1"/>
  <c r="D23" i="9"/>
  <c r="R22" i="9"/>
  <c r="E24" i="9"/>
  <c r="Y8" i="1"/>
  <c r="U8" i="1"/>
  <c r="R22" i="1"/>
  <c r="H23" i="1"/>
  <c r="I23" i="1"/>
  <c r="O8" i="1"/>
  <c r="X8" i="1" s="1"/>
  <c r="Z8" i="1"/>
  <c r="F9" i="1"/>
  <c r="AF10" i="9" l="1"/>
  <c r="O10" i="9"/>
  <c r="X10" i="9" s="1"/>
  <c r="P10" i="9"/>
  <c r="Z10" i="9" s="1"/>
  <c r="Y10" i="9"/>
  <c r="U10" i="9"/>
  <c r="AE10" i="9"/>
  <c r="AG10" i="9" s="1"/>
  <c r="AH10" i="9" s="1"/>
  <c r="K10" i="9"/>
  <c r="AA10" i="9"/>
  <c r="V10" i="9"/>
  <c r="R23" i="9"/>
  <c r="D24" i="9"/>
  <c r="E25" i="9"/>
  <c r="R23" i="1"/>
  <c r="H24" i="1"/>
  <c r="I24" i="1"/>
  <c r="T9" i="1"/>
  <c r="M10" i="1"/>
  <c r="G11" i="9" l="1"/>
  <c r="F11" i="9"/>
  <c r="E26" i="9"/>
  <c r="D25" i="9"/>
  <c r="R24" i="9"/>
  <c r="R24" i="1"/>
  <c r="H25" i="1"/>
  <c r="I25" i="1"/>
  <c r="S9" i="1"/>
  <c r="V9" i="1" s="1"/>
  <c r="N10" i="1"/>
  <c r="K9" i="1" s="1"/>
  <c r="J9" i="1"/>
  <c r="T11" i="9" l="1"/>
  <c r="AC11" i="9"/>
  <c r="M12" i="9"/>
  <c r="R25" i="9"/>
  <c r="D26" i="9"/>
  <c r="E27" i="9"/>
  <c r="R25" i="1"/>
  <c r="L9" i="1"/>
  <c r="P9" i="1" s="1"/>
  <c r="H26" i="1"/>
  <c r="I26" i="1"/>
  <c r="AA9" i="1"/>
  <c r="Y9" i="1"/>
  <c r="U9" i="1"/>
  <c r="G10" i="1"/>
  <c r="N12" i="9" l="1"/>
  <c r="J11" i="9"/>
  <c r="AD11" i="9"/>
  <c r="AF11" i="9" s="1"/>
  <c r="S11" i="9"/>
  <c r="E28" i="9"/>
  <c r="R26" i="9"/>
  <c r="D27" i="9"/>
  <c r="R26" i="1"/>
  <c r="H27" i="1"/>
  <c r="I27" i="1"/>
  <c r="O9" i="1"/>
  <c r="X9" i="1" s="1"/>
  <c r="Z9" i="1"/>
  <c r="F10" i="1"/>
  <c r="T10" i="1" s="1"/>
  <c r="U11" i="9" l="1"/>
  <c r="AE11" i="9"/>
  <c r="AG11" i="9" s="1"/>
  <c r="AH11" i="9" s="1"/>
  <c r="Y11" i="9"/>
  <c r="V11" i="9"/>
  <c r="K11" i="9"/>
  <c r="AA11" i="9"/>
  <c r="L11" i="9"/>
  <c r="E29" i="9"/>
  <c r="R27" i="9"/>
  <c r="D28" i="9"/>
  <c r="S10" i="1"/>
  <c r="V10" i="1" s="1"/>
  <c r="R27" i="1"/>
  <c r="H28" i="1"/>
  <c r="M11" i="1"/>
  <c r="I28" i="1"/>
  <c r="R28" i="1" s="1"/>
  <c r="G12" i="9" l="1"/>
  <c r="O11" i="9"/>
  <c r="X11" i="9" s="1"/>
  <c r="P11" i="9"/>
  <c r="Z11" i="9" s="1"/>
  <c r="F12" i="9"/>
  <c r="D29" i="9"/>
  <c r="E30" i="9"/>
  <c r="R28" i="9"/>
  <c r="U10" i="1"/>
  <c r="J10" i="1"/>
  <c r="H29" i="1"/>
  <c r="Y10" i="1"/>
  <c r="N11" i="1"/>
  <c r="K10" i="1" s="1"/>
  <c r="I29" i="1"/>
  <c r="AC12" i="9" l="1"/>
  <c r="M13" i="9"/>
  <c r="T12" i="9"/>
  <c r="E31" i="9"/>
  <c r="R29" i="9"/>
  <c r="D30" i="9"/>
  <c r="R29" i="1"/>
  <c r="H30" i="1"/>
  <c r="L10" i="1"/>
  <c r="P10" i="1" s="1"/>
  <c r="G11" i="1"/>
  <c r="F11" i="1"/>
  <c r="I30" i="1"/>
  <c r="R30" i="1" s="1"/>
  <c r="AA10" i="1"/>
  <c r="N13" i="9" l="1"/>
  <c r="K12" i="9" s="1"/>
  <c r="J12" i="9"/>
  <c r="AD12" i="9"/>
  <c r="AF12" i="9" s="1"/>
  <c r="S12" i="9"/>
  <c r="D31" i="9"/>
  <c r="E32" i="9"/>
  <c r="R30" i="9"/>
  <c r="M12" i="1"/>
  <c r="H31" i="1"/>
  <c r="Z10" i="1"/>
  <c r="O10" i="1"/>
  <c r="X10" i="1" s="1"/>
  <c r="T11" i="1"/>
  <c r="I31" i="1"/>
  <c r="R31" i="1" s="1"/>
  <c r="N12" i="1"/>
  <c r="F13" i="9" l="1"/>
  <c r="AA12" i="9"/>
  <c r="L12" i="9"/>
  <c r="AE12" i="9"/>
  <c r="AG12" i="9" s="1"/>
  <c r="AH12" i="9" s="1"/>
  <c r="Y12" i="9"/>
  <c r="U12" i="9"/>
  <c r="P12" i="9"/>
  <c r="Z12" i="9" s="1"/>
  <c r="V12" i="9"/>
  <c r="G13" i="9"/>
  <c r="T13" i="9" s="1"/>
  <c r="E33" i="9"/>
  <c r="R31" i="9"/>
  <c r="D32" i="9"/>
  <c r="S11" i="1"/>
  <c r="V11" i="1" s="1"/>
  <c r="H32" i="1"/>
  <c r="J11" i="1"/>
  <c r="L11" i="1"/>
  <c r="P11" i="1" s="1"/>
  <c r="Z11" i="1" s="1"/>
  <c r="K11" i="1"/>
  <c r="G12" i="1" s="1"/>
  <c r="AA11" i="1"/>
  <c r="I32" i="1"/>
  <c r="O12" i="9" l="1"/>
  <c r="X12" i="9" s="1"/>
  <c r="S13" i="9"/>
  <c r="AD13" i="9"/>
  <c r="AC13" i="9"/>
  <c r="M14" i="9"/>
  <c r="E34" i="9"/>
  <c r="D33" i="9"/>
  <c r="R32" i="9"/>
  <c r="O11" i="1"/>
  <c r="X11" i="1" s="1"/>
  <c r="R32" i="1"/>
  <c r="H33" i="1"/>
  <c r="U11" i="1"/>
  <c r="Y11" i="1"/>
  <c r="I33" i="1"/>
  <c r="F12" i="1"/>
  <c r="M13" i="1" s="1"/>
  <c r="J13" i="9" l="1"/>
  <c r="N14" i="9"/>
  <c r="AE13" i="9"/>
  <c r="AG13" i="9" s="1"/>
  <c r="Y13" i="9"/>
  <c r="U13" i="9"/>
  <c r="V13" i="9"/>
  <c r="AF13" i="9"/>
  <c r="R33" i="9"/>
  <c r="D34" i="9"/>
  <c r="E35" i="9"/>
  <c r="E36" i="9" s="1"/>
  <c r="R33" i="1"/>
  <c r="H34" i="1"/>
  <c r="I34" i="1"/>
  <c r="T12" i="1"/>
  <c r="N13" i="1"/>
  <c r="K12" i="1" s="1"/>
  <c r="J12" i="1"/>
  <c r="E37" i="9" l="1"/>
  <c r="K13" i="9"/>
  <c r="AA13" i="9"/>
  <c r="AH13" i="9"/>
  <c r="L13" i="9"/>
  <c r="F14" i="9"/>
  <c r="R34" i="9"/>
  <c r="D35" i="9"/>
  <c r="D36" i="9" s="1"/>
  <c r="D37" i="9" s="1"/>
  <c r="D38" i="9" s="1"/>
  <c r="L12" i="1"/>
  <c r="P12" i="1" s="1"/>
  <c r="S12" i="1"/>
  <c r="Y12" i="1" s="1"/>
  <c r="R34" i="1"/>
  <c r="H35" i="1"/>
  <c r="I35" i="1"/>
  <c r="AA12" i="1"/>
  <c r="G13" i="1"/>
  <c r="R36" i="9" l="1"/>
  <c r="E38" i="9"/>
  <c r="R37" i="9"/>
  <c r="G14" i="9"/>
  <c r="T14" i="9" s="1"/>
  <c r="AC14" i="9"/>
  <c r="O13" i="9"/>
  <c r="X13" i="9" s="1"/>
  <c r="P13" i="9"/>
  <c r="Z13" i="9" s="1"/>
  <c r="R35" i="9"/>
  <c r="R35" i="1"/>
  <c r="U12" i="1"/>
  <c r="H36" i="1"/>
  <c r="V12" i="1"/>
  <c r="I36" i="1"/>
  <c r="R36" i="1" s="1"/>
  <c r="Z12" i="1"/>
  <c r="O12" i="1"/>
  <c r="X12" i="1" s="1"/>
  <c r="F13" i="1"/>
  <c r="M15" i="9" l="1"/>
  <c r="N15" i="9" s="1"/>
  <c r="R38" i="9"/>
  <c r="J14" i="9"/>
  <c r="S14" i="9"/>
  <c r="AD14" i="9"/>
  <c r="AF14" i="9" s="1"/>
  <c r="H37" i="1"/>
  <c r="I37" i="1"/>
  <c r="T13" i="1"/>
  <c r="M14" i="1"/>
  <c r="K14" i="9" l="1"/>
  <c r="L14" i="9"/>
  <c r="AA14" i="9"/>
  <c r="V14" i="9"/>
  <c r="Y14" i="9"/>
  <c r="U14" i="9"/>
  <c r="AE14" i="9"/>
  <c r="AG14" i="9" s="1"/>
  <c r="AH14" i="9" s="1"/>
  <c r="P14" i="9"/>
  <c r="Z14" i="9" s="1"/>
  <c r="G15" i="9"/>
  <c r="R37" i="1"/>
  <c r="H38" i="1"/>
  <c r="I38" i="1"/>
  <c r="R38" i="1" s="1"/>
  <c r="S13" i="1"/>
  <c r="Y13" i="1" s="1"/>
  <c r="N14" i="1"/>
  <c r="K13" i="1" s="1"/>
  <c r="J13" i="1"/>
  <c r="O14" i="9" l="1"/>
  <c r="X14" i="9" s="1"/>
  <c r="M16" i="9"/>
  <c r="N16" i="9" s="1"/>
  <c r="F15" i="9"/>
  <c r="T15" i="9"/>
  <c r="S15" i="9" s="1"/>
  <c r="AC15" i="9"/>
  <c r="L13" i="1"/>
  <c r="P13" i="1" s="1"/>
  <c r="H39" i="1"/>
  <c r="V13" i="1"/>
  <c r="I39" i="1"/>
  <c r="R39" i="1" s="1"/>
  <c r="AA13" i="1"/>
  <c r="U13" i="1"/>
  <c r="G14" i="1"/>
  <c r="J15" i="9" l="1"/>
  <c r="K15" i="9"/>
  <c r="L15" i="9"/>
  <c r="AD15" i="9"/>
  <c r="AF15" i="9" s="1"/>
  <c r="V15" i="9"/>
  <c r="P15" i="9"/>
  <c r="Z15" i="9" s="1"/>
  <c r="O15" i="9"/>
  <c r="X15" i="9" s="1"/>
  <c r="AA15" i="9"/>
  <c r="AE15" i="9"/>
  <c r="Y15" i="9"/>
  <c r="U15" i="9"/>
  <c r="H40" i="1"/>
  <c r="I40" i="1"/>
  <c r="O13" i="1"/>
  <c r="X13" i="1" s="1"/>
  <c r="Z13" i="1"/>
  <c r="F14" i="1"/>
  <c r="AG15" i="9" l="1"/>
  <c r="G16" i="9"/>
  <c r="AC16" i="9" s="1"/>
  <c r="F16" i="9"/>
  <c r="AH15" i="9"/>
  <c r="R40" i="1"/>
  <c r="H41" i="1"/>
  <c r="I41" i="1"/>
  <c r="T14" i="1"/>
  <c r="M15" i="1"/>
  <c r="M17" i="9" l="1"/>
  <c r="T16" i="9"/>
  <c r="AD16" i="9" s="1"/>
  <c r="AF16" i="9" s="1"/>
  <c r="N17" i="9"/>
  <c r="J16" i="9"/>
  <c r="R41" i="1"/>
  <c r="H42" i="1"/>
  <c r="I42" i="1"/>
  <c r="S14" i="1"/>
  <c r="Y14" i="1" s="1"/>
  <c r="J14" i="1"/>
  <c r="N15" i="1"/>
  <c r="K14" i="1" s="1"/>
  <c r="S16" i="9" l="1"/>
  <c r="K16" i="9"/>
  <c r="AA16" i="9"/>
  <c r="L16" i="9"/>
  <c r="R42" i="1"/>
  <c r="H43" i="1"/>
  <c r="L14" i="1"/>
  <c r="P14" i="1" s="1"/>
  <c r="V14" i="1"/>
  <c r="I43" i="1"/>
  <c r="AA14" i="1"/>
  <c r="U14" i="1"/>
  <c r="G15" i="1"/>
  <c r="V16" i="9" l="1"/>
  <c r="U16" i="9"/>
  <c r="Y16" i="9"/>
  <c r="AE16" i="9"/>
  <c r="AG16" i="9" s="1"/>
  <c r="AH16" i="9" s="1"/>
  <c r="G17" i="9"/>
  <c r="O16" i="9"/>
  <c r="X16" i="9" s="1"/>
  <c r="P16" i="9"/>
  <c r="Z16" i="9" s="1"/>
  <c r="F17" i="9"/>
  <c r="R43" i="1"/>
  <c r="H44" i="1"/>
  <c r="I44" i="1"/>
  <c r="R44" i="1" s="1"/>
  <c r="Z14" i="1"/>
  <c r="O14" i="1"/>
  <c r="X14" i="1" s="1"/>
  <c r="F15" i="1"/>
  <c r="T15" i="1" s="1"/>
  <c r="AC17" i="9" l="1"/>
  <c r="M18" i="9"/>
  <c r="T17" i="9"/>
  <c r="H45" i="1"/>
  <c r="I45" i="1"/>
  <c r="M16" i="1"/>
  <c r="S15" i="1"/>
  <c r="V15" i="1" s="1"/>
  <c r="AD17" i="9" l="1"/>
  <c r="AF17" i="9" s="1"/>
  <c r="S17" i="9"/>
  <c r="V17" i="9" s="1"/>
  <c r="N18" i="9"/>
  <c r="AA17" i="9" s="1"/>
  <c r="J17" i="9"/>
  <c r="L17" i="9"/>
  <c r="R45" i="1"/>
  <c r="N16" i="1"/>
  <c r="K15" i="1" s="1"/>
  <c r="H46" i="1"/>
  <c r="Y15" i="1"/>
  <c r="I46" i="1"/>
  <c r="R46" i="1" s="1"/>
  <c r="J15" i="1"/>
  <c r="U15" i="1"/>
  <c r="P17" i="9" l="1"/>
  <c r="Z17" i="9" s="1"/>
  <c r="O17" i="9"/>
  <c r="X17" i="9" s="1"/>
  <c r="K17" i="9"/>
  <c r="AE17" i="9"/>
  <c r="AG17" i="9" s="1"/>
  <c r="AH17" i="9" s="1"/>
  <c r="Y17" i="9"/>
  <c r="U17" i="9"/>
  <c r="AA15" i="1"/>
  <c r="L15" i="1"/>
  <c r="P15" i="1" s="1"/>
  <c r="Z15" i="1" s="1"/>
  <c r="H47" i="1"/>
  <c r="G16" i="1"/>
  <c r="I47" i="1"/>
  <c r="R47" i="1" s="1"/>
  <c r="F16" i="1"/>
  <c r="G18" i="9" l="1"/>
  <c r="F18" i="9"/>
  <c r="T18" i="9" s="1"/>
  <c r="O15" i="1"/>
  <c r="X15" i="1" s="1"/>
  <c r="H48" i="1"/>
  <c r="I48" i="1"/>
  <c r="T16" i="1"/>
  <c r="M17" i="1"/>
  <c r="AC18" i="9" l="1"/>
  <c r="M19" i="9"/>
  <c r="N19" i="9" s="1"/>
  <c r="AA18" i="9" s="1"/>
  <c r="AD18" i="9"/>
  <c r="AF18" i="9" s="1"/>
  <c r="S18" i="9"/>
  <c r="V18" i="9" s="1"/>
  <c r="R48" i="1"/>
  <c r="H49" i="1"/>
  <c r="I49" i="1"/>
  <c r="S16" i="1"/>
  <c r="Y16" i="1" s="1"/>
  <c r="N17" i="1"/>
  <c r="K16" i="1" s="1"/>
  <c r="J16" i="1"/>
  <c r="J18" i="9" l="1"/>
  <c r="K18" i="9"/>
  <c r="Y18" i="9"/>
  <c r="U18" i="9"/>
  <c r="AE18" i="9"/>
  <c r="AG18" i="9" s="1"/>
  <c r="AH18" i="9" s="1"/>
  <c r="L18" i="9"/>
  <c r="L16" i="1"/>
  <c r="P16" i="1" s="1"/>
  <c r="R49" i="1"/>
  <c r="H50" i="1"/>
  <c r="V16" i="1"/>
  <c r="I50" i="1"/>
  <c r="AA16" i="1"/>
  <c r="U16" i="1"/>
  <c r="G17" i="1"/>
  <c r="F19" i="9" l="1"/>
  <c r="G19" i="9"/>
  <c r="P18" i="9"/>
  <c r="Z18" i="9" s="1"/>
  <c r="O18" i="9"/>
  <c r="X18" i="9" s="1"/>
  <c r="T19" i="9"/>
  <c r="R50" i="1"/>
  <c r="H51" i="1"/>
  <c r="I51" i="1"/>
  <c r="O16" i="1"/>
  <c r="X16" i="1" s="1"/>
  <c r="Z16" i="1"/>
  <c r="F17" i="1"/>
  <c r="AC19" i="9" l="1"/>
  <c r="M20" i="9"/>
  <c r="N20" i="9" s="1"/>
  <c r="AA19" i="9" s="1"/>
  <c r="S19" i="9"/>
  <c r="AD19" i="9"/>
  <c r="AF19" i="9" s="1"/>
  <c r="R51" i="1"/>
  <c r="H52" i="1"/>
  <c r="I52" i="1"/>
  <c r="M18" i="1"/>
  <c r="T17" i="1"/>
  <c r="J19" i="9" l="1"/>
  <c r="L19" i="9"/>
  <c r="V19" i="9"/>
  <c r="AE19" i="9"/>
  <c r="AG19" i="9" s="1"/>
  <c r="AH19" i="9" s="1"/>
  <c r="Y19" i="9"/>
  <c r="U19" i="9"/>
  <c r="K19" i="9"/>
  <c r="R52" i="1"/>
  <c r="H53" i="1"/>
  <c r="I53" i="1"/>
  <c r="J17" i="1"/>
  <c r="N18" i="1"/>
  <c r="L17" i="1" s="1"/>
  <c r="P17" i="1" s="1"/>
  <c r="S17" i="1"/>
  <c r="Y17" i="1" s="1"/>
  <c r="P19" i="9" l="1"/>
  <c r="Z19" i="9" s="1"/>
  <c r="O19" i="9"/>
  <c r="X19" i="9" s="1"/>
  <c r="G20" i="9"/>
  <c r="F20" i="9"/>
  <c r="T20" i="9" s="1"/>
  <c r="R53" i="1"/>
  <c r="V17" i="1"/>
  <c r="H54" i="1"/>
  <c r="AA17" i="1"/>
  <c r="K17" i="1"/>
  <c r="G18" i="1" s="1"/>
  <c r="I54" i="1"/>
  <c r="U17" i="1"/>
  <c r="AC20" i="9" l="1"/>
  <c r="M21" i="9"/>
  <c r="J20" i="9" s="1"/>
  <c r="S20" i="9"/>
  <c r="AD20" i="9"/>
  <c r="AF20" i="9" s="1"/>
  <c r="R54" i="1"/>
  <c r="H55" i="1"/>
  <c r="I55" i="1"/>
  <c r="Z17" i="1"/>
  <c r="O17" i="1"/>
  <c r="X17" i="1" s="1"/>
  <c r="F18" i="1"/>
  <c r="T18" i="1" s="1"/>
  <c r="N21" i="9" l="1"/>
  <c r="AA20" i="9" s="1"/>
  <c r="V20" i="9"/>
  <c r="Y20" i="9"/>
  <c r="U20" i="9"/>
  <c r="AE20" i="9"/>
  <c r="AG20" i="9" s="1"/>
  <c r="AH20" i="9" s="1"/>
  <c r="L20" i="9"/>
  <c r="R55" i="1"/>
  <c r="H56" i="1"/>
  <c r="I56" i="1"/>
  <c r="R56" i="1" s="1"/>
  <c r="M19" i="1"/>
  <c r="S18" i="1"/>
  <c r="V18" i="1" s="1"/>
  <c r="K20" i="9" l="1"/>
  <c r="F21" i="9" s="1"/>
  <c r="O20" i="9"/>
  <c r="X20" i="9" s="1"/>
  <c r="P20" i="9"/>
  <c r="Z20" i="9" s="1"/>
  <c r="J18" i="1"/>
  <c r="H57" i="1"/>
  <c r="I57" i="1"/>
  <c r="N19" i="1"/>
  <c r="L18" i="1" s="1"/>
  <c r="P18" i="1" s="1"/>
  <c r="Y18" i="1"/>
  <c r="U18" i="1"/>
  <c r="G21" i="9" l="1"/>
  <c r="T21" i="9" s="1"/>
  <c r="AD21" i="9" s="1"/>
  <c r="R57" i="1"/>
  <c r="AA18" i="1"/>
  <c r="H58" i="1"/>
  <c r="K18" i="1"/>
  <c r="G19" i="1" s="1"/>
  <c r="I58" i="1"/>
  <c r="O18" i="1"/>
  <c r="X18" i="1" s="1"/>
  <c r="Z18" i="1"/>
  <c r="S21" i="9" l="1"/>
  <c r="V21" i="9" s="1"/>
  <c r="AC21" i="9"/>
  <c r="AF21" i="9" s="1"/>
  <c r="M22" i="9"/>
  <c r="R58" i="1"/>
  <c r="H59" i="1"/>
  <c r="F19" i="1"/>
  <c r="M20" i="1" s="1"/>
  <c r="J19" i="1" s="1"/>
  <c r="I59" i="1"/>
  <c r="R59" i="1" s="1"/>
  <c r="AE21" i="9" l="1"/>
  <c r="AG21" i="9" s="1"/>
  <c r="AH21" i="9" s="1"/>
  <c r="Y21" i="9"/>
  <c r="U21" i="9"/>
  <c r="N22" i="9"/>
  <c r="J21" i="9"/>
  <c r="L21" i="9"/>
  <c r="H60" i="1"/>
  <c r="N20" i="1"/>
  <c r="K19" i="1" s="1"/>
  <c r="G20" i="1" s="1"/>
  <c r="T19" i="1"/>
  <c r="S19" i="1" s="1"/>
  <c r="Y19" i="1" s="1"/>
  <c r="I60" i="1"/>
  <c r="P21" i="9" l="1"/>
  <c r="Z21" i="9" s="1"/>
  <c r="O21" i="9"/>
  <c r="X21" i="9" s="1"/>
  <c r="K21" i="9"/>
  <c r="AA21" i="9"/>
  <c r="F22" i="9"/>
  <c r="L19" i="1"/>
  <c r="P19" i="1" s="1"/>
  <c r="Z19" i="1" s="1"/>
  <c r="V19" i="1"/>
  <c r="AA19" i="1"/>
  <c r="R60" i="1"/>
  <c r="H61" i="1"/>
  <c r="I61" i="1"/>
  <c r="F20" i="1"/>
  <c r="M21" i="1" s="1"/>
  <c r="U19" i="1"/>
  <c r="G22" i="9" l="1"/>
  <c r="T22" i="9" s="1"/>
  <c r="R61" i="1"/>
  <c r="O19" i="1"/>
  <c r="X19" i="1" s="1"/>
  <c r="H62" i="1"/>
  <c r="I62" i="1"/>
  <c r="T20" i="1"/>
  <c r="N21" i="1"/>
  <c r="K20" i="1" s="1"/>
  <c r="J20" i="1"/>
  <c r="S22" i="9" l="1"/>
  <c r="AD22" i="9"/>
  <c r="AC22" i="9"/>
  <c r="M23" i="9"/>
  <c r="R62" i="1"/>
  <c r="L20" i="1"/>
  <c r="P20" i="1" s="1"/>
  <c r="S20" i="1"/>
  <c r="Y20" i="1" s="1"/>
  <c r="H63" i="1"/>
  <c r="I63" i="1"/>
  <c r="AA20" i="1"/>
  <c r="G21" i="1"/>
  <c r="AF22" i="9" l="1"/>
  <c r="J22" i="9"/>
  <c r="N23" i="9"/>
  <c r="L22" i="9" s="1"/>
  <c r="V22" i="9"/>
  <c r="AE22" i="9"/>
  <c r="AG22" i="9" s="1"/>
  <c r="AH22" i="9" s="1"/>
  <c r="U22" i="9"/>
  <c r="Y22" i="9"/>
  <c r="U20" i="1"/>
  <c r="R63" i="1"/>
  <c r="H64" i="1"/>
  <c r="V20" i="1"/>
  <c r="I64" i="1"/>
  <c r="R64" i="1" s="1"/>
  <c r="Z20" i="1"/>
  <c r="O20" i="1"/>
  <c r="X20" i="1" s="1"/>
  <c r="F21" i="1"/>
  <c r="O22" i="9" l="1"/>
  <c r="X22" i="9" s="1"/>
  <c r="P22" i="9"/>
  <c r="Z22" i="9" s="1"/>
  <c r="K22" i="9"/>
  <c r="F23" i="9" s="1"/>
  <c r="AA22" i="9"/>
  <c r="H65" i="1"/>
  <c r="I65" i="1"/>
  <c r="M22" i="1"/>
  <c r="T21" i="1"/>
  <c r="G23" i="9" l="1"/>
  <c r="AC23" i="9" s="1"/>
  <c r="R65" i="1"/>
  <c r="H66" i="1"/>
  <c r="I66" i="1"/>
  <c r="N22" i="1"/>
  <c r="L21" i="1" s="1"/>
  <c r="P21" i="1" s="1"/>
  <c r="J21" i="1"/>
  <c r="S21" i="1"/>
  <c r="Y21" i="1" s="1"/>
  <c r="T23" i="9" l="1"/>
  <c r="S23" i="9" s="1"/>
  <c r="V23" i="9" s="1"/>
  <c r="M24" i="9"/>
  <c r="N24" i="9" s="1"/>
  <c r="K23" i="9" s="1"/>
  <c r="R66" i="1"/>
  <c r="H67" i="1"/>
  <c r="V21" i="1"/>
  <c r="AA21" i="1"/>
  <c r="K21" i="1"/>
  <c r="G22" i="1" s="1"/>
  <c r="I67" i="1"/>
  <c r="R67" i="1" s="1"/>
  <c r="U21" i="1"/>
  <c r="AD23" i="9" l="1"/>
  <c r="AF23" i="9" s="1"/>
  <c r="J23" i="9"/>
  <c r="L23" i="9"/>
  <c r="F24" i="9"/>
  <c r="G24" i="9"/>
  <c r="T24" i="9" s="1"/>
  <c r="AA23" i="9"/>
  <c r="AE23" i="9"/>
  <c r="AG23" i="9" s="1"/>
  <c r="AH23" i="9" s="1"/>
  <c r="U23" i="9"/>
  <c r="Y23" i="9"/>
  <c r="H68" i="1"/>
  <c r="I68" i="1"/>
  <c r="O21" i="1"/>
  <c r="X21" i="1" s="1"/>
  <c r="Z21" i="1"/>
  <c r="F22" i="1"/>
  <c r="P23" i="9" l="1"/>
  <c r="Z23" i="9" s="1"/>
  <c r="O23" i="9"/>
  <c r="X23" i="9" s="1"/>
  <c r="AD24" i="9"/>
  <c r="S24" i="9"/>
  <c r="M25" i="9"/>
  <c r="AC24" i="9"/>
  <c r="R68" i="1"/>
  <c r="H69" i="1"/>
  <c r="I69" i="1"/>
  <c r="M23" i="1"/>
  <c r="T22" i="1"/>
  <c r="AF24" i="9" l="1"/>
  <c r="V24" i="9"/>
  <c r="Y24" i="9"/>
  <c r="AE24" i="9"/>
  <c r="AG24" i="9" s="1"/>
  <c r="U24" i="9"/>
  <c r="N25" i="9"/>
  <c r="J24" i="9"/>
  <c r="L24" i="9"/>
  <c r="R69" i="1"/>
  <c r="H70" i="1"/>
  <c r="I70" i="1"/>
  <c r="N23" i="1"/>
  <c r="L22" i="1" s="1"/>
  <c r="P22" i="1" s="1"/>
  <c r="J22" i="1"/>
  <c r="S22" i="1"/>
  <c r="Y22" i="1" s="1"/>
  <c r="AH24" i="9" l="1"/>
  <c r="P24" i="9"/>
  <c r="Z24" i="9" s="1"/>
  <c r="O24" i="9"/>
  <c r="X24" i="9" s="1"/>
  <c r="K24" i="9"/>
  <c r="AA24" i="9"/>
  <c r="R70" i="1"/>
  <c r="H71" i="1"/>
  <c r="V22" i="1"/>
  <c r="AA22" i="1"/>
  <c r="K22" i="1"/>
  <c r="G23" i="1" s="1"/>
  <c r="I71" i="1"/>
  <c r="R71" i="1" s="1"/>
  <c r="U22" i="1"/>
  <c r="G25" i="9" l="1"/>
  <c r="F25" i="9"/>
  <c r="H72" i="1"/>
  <c r="I72" i="1"/>
  <c r="O22" i="1"/>
  <c r="X22" i="1" s="1"/>
  <c r="Z22" i="1"/>
  <c r="F23" i="1"/>
  <c r="M26" i="9" l="1"/>
  <c r="T25" i="9"/>
  <c r="AC25" i="9"/>
  <c r="R72" i="1"/>
  <c r="H73" i="1"/>
  <c r="I73" i="1"/>
  <c r="T23" i="1"/>
  <c r="M24" i="1"/>
  <c r="AD25" i="9" l="1"/>
  <c r="AF25" i="9" s="1"/>
  <c r="S25" i="9"/>
  <c r="V25" i="9" s="1"/>
  <c r="N26" i="9"/>
  <c r="K25" i="9" s="1"/>
  <c r="J25" i="9"/>
  <c r="R73" i="1"/>
  <c r="H74" i="1"/>
  <c r="I74" i="1"/>
  <c r="R74" i="1" s="1"/>
  <c r="S23" i="1"/>
  <c r="Y23" i="1" s="1"/>
  <c r="N24" i="1"/>
  <c r="K23" i="1" s="1"/>
  <c r="J23" i="1"/>
  <c r="F26" i="9" l="1"/>
  <c r="L25" i="9"/>
  <c r="AA25" i="9"/>
  <c r="G26" i="9"/>
  <c r="AC26" i="9" s="1"/>
  <c r="AE25" i="9"/>
  <c r="AG25" i="9" s="1"/>
  <c r="AH25" i="9" s="1"/>
  <c r="U25" i="9"/>
  <c r="Y25" i="9"/>
  <c r="H75" i="1"/>
  <c r="L23" i="1"/>
  <c r="P23" i="1" s="1"/>
  <c r="V23" i="1"/>
  <c r="I75" i="1"/>
  <c r="AA23" i="1"/>
  <c r="U23" i="1"/>
  <c r="G24" i="1"/>
  <c r="P25" i="9" l="1"/>
  <c r="Z25" i="9" s="1"/>
  <c r="O25" i="9"/>
  <c r="X25" i="9" s="1"/>
  <c r="T26" i="9"/>
  <c r="M27" i="9"/>
  <c r="R75" i="1"/>
  <c r="H76" i="1"/>
  <c r="I76" i="1"/>
  <c r="O23" i="1"/>
  <c r="X23" i="1" s="1"/>
  <c r="Z23" i="1"/>
  <c r="F24" i="1"/>
  <c r="AD26" i="9" l="1"/>
  <c r="AF26" i="9" s="1"/>
  <c r="S26" i="9"/>
  <c r="V26" i="9" s="1"/>
  <c r="J26" i="9"/>
  <c r="N27" i="9"/>
  <c r="K26" i="9" s="1"/>
  <c r="R76" i="1"/>
  <c r="H77" i="1"/>
  <c r="I77" i="1"/>
  <c r="T24" i="1"/>
  <c r="M25" i="1"/>
  <c r="L26" i="9" l="1"/>
  <c r="F27" i="9"/>
  <c r="Y26" i="9"/>
  <c r="AE26" i="9"/>
  <c r="AG26" i="9" s="1"/>
  <c r="AH26" i="9" s="1"/>
  <c r="U26" i="9"/>
  <c r="AA26" i="9"/>
  <c r="G27" i="9"/>
  <c r="R77" i="1"/>
  <c r="H78" i="1"/>
  <c r="I78" i="1"/>
  <c r="S24" i="1"/>
  <c r="Y24" i="1" s="1"/>
  <c r="N25" i="1"/>
  <c r="K24" i="1" s="1"/>
  <c r="J24" i="1"/>
  <c r="AC27" i="9" l="1"/>
  <c r="T27" i="9"/>
  <c r="M28" i="9"/>
  <c r="P26" i="9"/>
  <c r="Z26" i="9" s="1"/>
  <c r="O26" i="9"/>
  <c r="X26" i="9" s="1"/>
  <c r="L24" i="1"/>
  <c r="P24" i="1" s="1"/>
  <c r="R78" i="1"/>
  <c r="H79" i="1"/>
  <c r="V24" i="1"/>
  <c r="I79" i="1"/>
  <c r="AA24" i="1"/>
  <c r="U24" i="1"/>
  <c r="G25" i="1"/>
  <c r="S27" i="9" l="1"/>
  <c r="V27" i="9" s="1"/>
  <c r="AD27" i="9"/>
  <c r="AF27" i="9" s="1"/>
  <c r="N28" i="9"/>
  <c r="K27" i="9" s="1"/>
  <c r="J27" i="9"/>
  <c r="L27" i="9"/>
  <c r="R79" i="1"/>
  <c r="H80" i="1"/>
  <c r="I80" i="1"/>
  <c r="R80" i="1" s="1"/>
  <c r="O24" i="1"/>
  <c r="X24" i="1" s="1"/>
  <c r="Z24" i="1"/>
  <c r="F25" i="1"/>
  <c r="T25" i="1" s="1"/>
  <c r="F28" i="9" l="1"/>
  <c r="O27" i="9"/>
  <c r="X27" i="9" s="1"/>
  <c r="P27" i="9"/>
  <c r="Z27" i="9" s="1"/>
  <c r="G28" i="9"/>
  <c r="AA27" i="9"/>
  <c r="AE27" i="9"/>
  <c r="AG27" i="9" s="1"/>
  <c r="AH27" i="9" s="1"/>
  <c r="Y27" i="9"/>
  <c r="U27" i="9"/>
  <c r="H81" i="1"/>
  <c r="I81" i="1"/>
  <c r="M26" i="1"/>
  <c r="S25" i="1"/>
  <c r="V25" i="1" s="1"/>
  <c r="T28" i="9" l="1"/>
  <c r="M29" i="9"/>
  <c r="AC28" i="9"/>
  <c r="R81" i="1"/>
  <c r="N26" i="1"/>
  <c r="L25" i="1" s="1"/>
  <c r="P25" i="1" s="1"/>
  <c r="H82" i="1"/>
  <c r="I82" i="1"/>
  <c r="Y25" i="1"/>
  <c r="J25" i="1"/>
  <c r="U25" i="1"/>
  <c r="AD28" i="9" l="1"/>
  <c r="AF28" i="9" s="1"/>
  <c r="S28" i="9"/>
  <c r="N29" i="9"/>
  <c r="K28" i="9" s="1"/>
  <c r="J28" i="9"/>
  <c r="L28" i="9"/>
  <c r="AA25" i="1"/>
  <c r="K25" i="1"/>
  <c r="G26" i="1" s="1"/>
  <c r="R82" i="1"/>
  <c r="H83" i="1"/>
  <c r="I83" i="1"/>
  <c r="O25" i="1"/>
  <c r="X25" i="1" s="1"/>
  <c r="Z25" i="1"/>
  <c r="AA28" i="9" l="1"/>
  <c r="O28" i="9"/>
  <c r="X28" i="9" s="1"/>
  <c r="P28" i="9"/>
  <c r="Z28" i="9" s="1"/>
  <c r="G29" i="9"/>
  <c r="V28" i="9"/>
  <c r="Y28" i="9"/>
  <c r="AE28" i="9"/>
  <c r="AG28" i="9" s="1"/>
  <c r="AH28" i="9" s="1"/>
  <c r="U28" i="9"/>
  <c r="F29" i="9"/>
  <c r="F26" i="1"/>
  <c r="T26" i="1" s="1"/>
  <c r="S26" i="1" s="1"/>
  <c r="V26" i="1" s="1"/>
  <c r="R83" i="1"/>
  <c r="H84" i="1"/>
  <c r="I84" i="1"/>
  <c r="M30" i="9" l="1"/>
  <c r="T29" i="9"/>
  <c r="AC29" i="9"/>
  <c r="M27" i="1"/>
  <c r="J26" i="1" s="1"/>
  <c r="R84" i="1"/>
  <c r="H85" i="1"/>
  <c r="I85" i="1"/>
  <c r="U26" i="1"/>
  <c r="AD29" i="9" l="1"/>
  <c r="AF29" i="9" s="1"/>
  <c r="S29" i="9"/>
  <c r="N30" i="9"/>
  <c r="K29" i="9" s="1"/>
  <c r="J29" i="9"/>
  <c r="L29" i="9"/>
  <c r="N27" i="1"/>
  <c r="L26" i="1" s="1"/>
  <c r="P26" i="1" s="1"/>
  <c r="Z26" i="1" s="1"/>
  <c r="Y26" i="1"/>
  <c r="R85" i="1"/>
  <c r="H86" i="1"/>
  <c r="AA26" i="1"/>
  <c r="I86" i="1"/>
  <c r="R86" i="1" s="1"/>
  <c r="AA29" i="9" l="1"/>
  <c r="P29" i="9"/>
  <c r="Z29" i="9" s="1"/>
  <c r="O29" i="9"/>
  <c r="X29" i="9" s="1"/>
  <c r="G30" i="9"/>
  <c r="V29" i="9"/>
  <c r="U29" i="9"/>
  <c r="Y29" i="9"/>
  <c r="AE29" i="9"/>
  <c r="AG29" i="9" s="1"/>
  <c r="AH29" i="9" s="1"/>
  <c r="F30" i="9"/>
  <c r="O26" i="1"/>
  <c r="X26" i="1" s="1"/>
  <c r="K26" i="1"/>
  <c r="G27" i="1" s="1"/>
  <c r="H87" i="1"/>
  <c r="I87" i="1"/>
  <c r="F27" i="1"/>
  <c r="T27" i="1" s="1"/>
  <c r="T30" i="9" l="1"/>
  <c r="AC30" i="9"/>
  <c r="M31" i="9"/>
  <c r="R87" i="1"/>
  <c r="H88" i="1"/>
  <c r="M28" i="1"/>
  <c r="J27" i="1" s="1"/>
  <c r="I88" i="1"/>
  <c r="R88" i="1" s="1"/>
  <c r="S27" i="1"/>
  <c r="J30" i="9" l="1"/>
  <c r="N31" i="9"/>
  <c r="K30" i="9" s="1"/>
  <c r="AD30" i="9"/>
  <c r="AF30" i="9" s="1"/>
  <c r="S30" i="9"/>
  <c r="V30" i="9" s="1"/>
  <c r="N28" i="1"/>
  <c r="K27" i="1" s="1"/>
  <c r="G28" i="1" s="1"/>
  <c r="Y27" i="1"/>
  <c r="H89" i="1"/>
  <c r="V27" i="1"/>
  <c r="I89" i="1"/>
  <c r="R89" i="1" s="1"/>
  <c r="U27" i="1"/>
  <c r="AA30" i="9" l="1"/>
  <c r="L30" i="9"/>
  <c r="P30" i="9" s="1"/>
  <c r="Z30" i="9" s="1"/>
  <c r="U30" i="9"/>
  <c r="Y30" i="9"/>
  <c r="AE30" i="9"/>
  <c r="AG30" i="9" s="1"/>
  <c r="AH30" i="9" s="1"/>
  <c r="G31" i="9"/>
  <c r="F31" i="9"/>
  <c r="L27" i="1"/>
  <c r="P27" i="1" s="1"/>
  <c r="Z27" i="1" s="1"/>
  <c r="AA27" i="1"/>
  <c r="H90" i="1"/>
  <c r="I90" i="1"/>
  <c r="F28" i="1"/>
  <c r="O30" i="9" l="1"/>
  <c r="X30" i="9" s="1"/>
  <c r="AC31" i="9"/>
  <c r="T31" i="9"/>
  <c r="M32" i="9"/>
  <c r="O27" i="1"/>
  <c r="X27" i="1" s="1"/>
  <c r="R90" i="1"/>
  <c r="H91" i="1"/>
  <c r="I91" i="1"/>
  <c r="T28" i="1"/>
  <c r="M29" i="1"/>
  <c r="AD31" i="9" l="1"/>
  <c r="AF31" i="9" s="1"/>
  <c r="S31" i="9"/>
  <c r="J31" i="9"/>
  <c r="N32" i="9"/>
  <c r="K31" i="9" s="1"/>
  <c r="R91" i="1"/>
  <c r="H92" i="1"/>
  <c r="I92" i="1"/>
  <c r="S28" i="1"/>
  <c r="Y28" i="1" s="1"/>
  <c r="J28" i="1"/>
  <c r="N29" i="1"/>
  <c r="K28" i="1" s="1"/>
  <c r="L31" i="9" l="1"/>
  <c r="F32" i="9"/>
  <c r="V31" i="9"/>
  <c r="U31" i="9"/>
  <c r="Y31" i="9"/>
  <c r="AE31" i="9"/>
  <c r="AG31" i="9" s="1"/>
  <c r="AH31" i="9" s="1"/>
  <c r="G32" i="9"/>
  <c r="AA31" i="9"/>
  <c r="R92" i="1"/>
  <c r="H93" i="1"/>
  <c r="L28" i="1"/>
  <c r="P28" i="1" s="1"/>
  <c r="V28" i="1"/>
  <c r="I93" i="1"/>
  <c r="AA28" i="1"/>
  <c r="U28" i="1"/>
  <c r="G29" i="1"/>
  <c r="T32" i="9" l="1"/>
  <c r="AC32" i="9"/>
  <c r="M33" i="9"/>
  <c r="P31" i="9"/>
  <c r="Z31" i="9" s="1"/>
  <c r="O31" i="9"/>
  <c r="X31" i="9" s="1"/>
  <c r="R93" i="1"/>
  <c r="H94" i="1"/>
  <c r="I94" i="1"/>
  <c r="O28" i="1"/>
  <c r="X28" i="1" s="1"/>
  <c r="Z28" i="1"/>
  <c r="F29" i="1"/>
  <c r="M30" i="1" s="1"/>
  <c r="AD32" i="9" l="1"/>
  <c r="AF32" i="9" s="1"/>
  <c r="S32" i="9"/>
  <c r="V32" i="9" s="1"/>
  <c r="N33" i="9"/>
  <c r="K32" i="9" s="1"/>
  <c r="J32" i="9"/>
  <c r="L32" i="9"/>
  <c r="R94" i="1"/>
  <c r="H95" i="1"/>
  <c r="I95" i="1"/>
  <c r="T29" i="1"/>
  <c r="N30" i="1"/>
  <c r="K29" i="1" s="1"/>
  <c r="J29" i="1"/>
  <c r="F33" i="9" l="1"/>
  <c r="Y32" i="9"/>
  <c r="AE32" i="9"/>
  <c r="AG32" i="9" s="1"/>
  <c r="AH32" i="9" s="1"/>
  <c r="U32" i="9"/>
  <c r="O32" i="9"/>
  <c r="X32" i="9" s="1"/>
  <c r="P32" i="9"/>
  <c r="Z32" i="9" s="1"/>
  <c r="G33" i="9"/>
  <c r="AA32" i="9"/>
  <c r="R95" i="1"/>
  <c r="L29" i="1"/>
  <c r="P29" i="1" s="1"/>
  <c r="H96" i="1"/>
  <c r="I96" i="1"/>
  <c r="AA29" i="1"/>
  <c r="S29" i="1"/>
  <c r="Y29" i="1" s="1"/>
  <c r="G30" i="1"/>
  <c r="AC33" i="9" l="1"/>
  <c r="T33" i="9"/>
  <c r="M34" i="9"/>
  <c r="R96" i="1"/>
  <c r="H97" i="1"/>
  <c r="V29" i="1"/>
  <c r="I97" i="1"/>
  <c r="R97" i="1" s="1"/>
  <c r="U29" i="1"/>
  <c r="O29" i="1"/>
  <c r="X29" i="1" s="1"/>
  <c r="Z29" i="1"/>
  <c r="F30" i="1"/>
  <c r="J33" i="9" l="1"/>
  <c r="N34" i="9"/>
  <c r="K33" i="9" s="1"/>
  <c r="S33" i="9"/>
  <c r="V33" i="9" s="1"/>
  <c r="AD33" i="9"/>
  <c r="AF33" i="9" s="1"/>
  <c r="H98" i="1"/>
  <c r="I98" i="1"/>
  <c r="T30" i="1"/>
  <c r="M31" i="1"/>
  <c r="AA33" i="9" l="1"/>
  <c r="L33" i="9"/>
  <c r="O33" i="9" s="1"/>
  <c r="X33" i="9" s="1"/>
  <c r="G34" i="9"/>
  <c r="AE33" i="9"/>
  <c r="AG33" i="9" s="1"/>
  <c r="AH33" i="9" s="1"/>
  <c r="U33" i="9"/>
  <c r="Y33" i="9"/>
  <c r="F34" i="9"/>
  <c r="R98" i="1"/>
  <c r="H99" i="1"/>
  <c r="I99" i="1"/>
  <c r="S30" i="1"/>
  <c r="Y30" i="1" s="1"/>
  <c r="J30" i="1"/>
  <c r="N31" i="1"/>
  <c r="K30" i="1" s="1"/>
  <c r="P33" i="9" l="1"/>
  <c r="Z33" i="9" s="1"/>
  <c r="AC34" i="9"/>
  <c r="T34" i="9"/>
  <c r="M35" i="9"/>
  <c r="L30" i="1"/>
  <c r="P30" i="1" s="1"/>
  <c r="R99" i="1"/>
  <c r="H100" i="1"/>
  <c r="V30" i="1"/>
  <c r="I100" i="1"/>
  <c r="R100" i="1" s="1"/>
  <c r="AA30" i="1"/>
  <c r="U30" i="1"/>
  <c r="G31" i="1"/>
  <c r="J34" i="9" l="1"/>
  <c r="N35" i="9"/>
  <c r="K34" i="9" s="1"/>
  <c r="S34" i="9"/>
  <c r="V34" i="9" s="1"/>
  <c r="AD34" i="9"/>
  <c r="AF34" i="9" s="1"/>
  <c r="H101" i="1"/>
  <c r="I101" i="1"/>
  <c r="O30" i="1"/>
  <c r="X30" i="1" s="1"/>
  <c r="Z30" i="1"/>
  <c r="F31" i="1"/>
  <c r="M32" i="1" s="1"/>
  <c r="AA34" i="9" l="1"/>
  <c r="L34" i="9"/>
  <c r="O34" i="9" s="1"/>
  <c r="X34" i="9" s="1"/>
  <c r="G35" i="9"/>
  <c r="U34" i="9"/>
  <c r="Y34" i="9"/>
  <c r="AE34" i="9"/>
  <c r="AG34" i="9" s="1"/>
  <c r="AH34" i="9" s="1"/>
  <c r="F35" i="9"/>
  <c r="M36" i="9" s="1"/>
  <c r="R101" i="1"/>
  <c r="H102" i="1"/>
  <c r="I102" i="1"/>
  <c r="T31" i="1"/>
  <c r="J31" i="1"/>
  <c r="N32" i="1"/>
  <c r="K31" i="1" s="1"/>
  <c r="N36" i="9" l="1"/>
  <c r="P34" i="9"/>
  <c r="Z34" i="9" s="1"/>
  <c r="AC35" i="9"/>
  <c r="T35" i="9"/>
  <c r="R102" i="1"/>
  <c r="S31" i="1"/>
  <c r="Y31" i="1" s="1"/>
  <c r="H103" i="1"/>
  <c r="L31" i="1"/>
  <c r="P31" i="1" s="1"/>
  <c r="I103" i="1"/>
  <c r="AA31" i="1"/>
  <c r="G32" i="1"/>
  <c r="K35" i="9" l="1"/>
  <c r="J35" i="9"/>
  <c r="L35" i="9"/>
  <c r="AD35" i="9"/>
  <c r="AF35" i="9" s="1"/>
  <c r="S35" i="9"/>
  <c r="V35" i="9" s="1"/>
  <c r="AA35" i="9"/>
  <c r="U31" i="1"/>
  <c r="V31" i="1"/>
  <c r="R103" i="1"/>
  <c r="H104" i="1"/>
  <c r="I104" i="1"/>
  <c r="O31" i="1"/>
  <c r="X31" i="1" s="1"/>
  <c r="Z31" i="1"/>
  <c r="F32" i="1"/>
  <c r="M33" i="1" s="1"/>
  <c r="F36" i="9" l="1"/>
  <c r="G36" i="9"/>
  <c r="U35" i="9"/>
  <c r="Y35" i="9"/>
  <c r="AE35" i="9"/>
  <c r="AG35" i="9" s="1"/>
  <c r="AH35" i="9" s="1"/>
  <c r="P35" i="9"/>
  <c r="Z35" i="9" s="1"/>
  <c r="O35" i="9"/>
  <c r="X35" i="9" s="1"/>
  <c r="R104" i="1"/>
  <c r="H105" i="1"/>
  <c r="I105" i="1"/>
  <c r="T32" i="1"/>
  <c r="J32" i="1"/>
  <c r="N33" i="1"/>
  <c r="K32" i="1" s="1"/>
  <c r="M37" i="9" l="1"/>
  <c r="N37" i="9" s="1"/>
  <c r="K36" i="9" s="1"/>
  <c r="J36" i="9"/>
  <c r="AC36" i="9"/>
  <c r="T36" i="9"/>
  <c r="L32" i="1"/>
  <c r="P32" i="1" s="1"/>
  <c r="S32" i="1"/>
  <c r="Y32" i="1" s="1"/>
  <c r="R105" i="1"/>
  <c r="H106" i="1"/>
  <c r="I106" i="1"/>
  <c r="AA32" i="1"/>
  <c r="G33" i="1"/>
  <c r="L36" i="9" l="1"/>
  <c r="P36" i="9" s="1"/>
  <c r="Z36" i="9" s="1"/>
  <c r="F37" i="9"/>
  <c r="G37" i="9"/>
  <c r="T37" i="9"/>
  <c r="AA36" i="9"/>
  <c r="AD36" i="9"/>
  <c r="AF36" i="9" s="1"/>
  <c r="S36" i="9"/>
  <c r="V36" i="9" s="1"/>
  <c r="O36" i="9"/>
  <c r="X36" i="9" s="1"/>
  <c r="R106" i="1"/>
  <c r="U32" i="1"/>
  <c r="V32" i="1"/>
  <c r="H107" i="1"/>
  <c r="I107" i="1"/>
  <c r="Z32" i="1"/>
  <c r="O32" i="1"/>
  <c r="X32" i="1" s="1"/>
  <c r="F33" i="1"/>
  <c r="T33" i="1" s="1"/>
  <c r="AC37" i="9" l="1"/>
  <c r="M38" i="9"/>
  <c r="N38" i="9" s="1"/>
  <c r="AD37" i="9"/>
  <c r="AF37" i="9" s="1"/>
  <c r="S37" i="9"/>
  <c r="Y36" i="9"/>
  <c r="U36" i="9"/>
  <c r="AE36" i="9"/>
  <c r="AG36" i="9" s="1"/>
  <c r="AH36" i="9" s="1"/>
  <c r="R107" i="1"/>
  <c r="H108" i="1"/>
  <c r="I108" i="1"/>
  <c r="M34" i="1"/>
  <c r="S33" i="1"/>
  <c r="V33" i="1" s="1"/>
  <c r="K37" i="9" l="1"/>
  <c r="L37" i="9"/>
  <c r="P37" i="9" s="1"/>
  <c r="Z37" i="9" s="1"/>
  <c r="AA37" i="9"/>
  <c r="J37" i="9"/>
  <c r="G38" i="9" s="1"/>
  <c r="O37" i="9"/>
  <c r="X37" i="9" s="1"/>
  <c r="V37" i="9"/>
  <c r="Y37" i="9"/>
  <c r="AE37" i="9"/>
  <c r="AG37" i="9" s="1"/>
  <c r="AH37" i="9" s="1"/>
  <c r="U37" i="9"/>
  <c r="R108" i="1"/>
  <c r="H109" i="1"/>
  <c r="I109" i="1"/>
  <c r="N34" i="1"/>
  <c r="Y33" i="1"/>
  <c r="J33" i="1"/>
  <c r="U33" i="1"/>
  <c r="F38" i="9" l="1"/>
  <c r="AC38" i="9" s="1"/>
  <c r="R109" i="1"/>
  <c r="H110" i="1"/>
  <c r="L33" i="1"/>
  <c r="P33" i="1" s="1"/>
  <c r="Z33" i="1" s="1"/>
  <c r="AA33" i="1"/>
  <c r="K33" i="1"/>
  <c r="F34" i="1" s="1"/>
  <c r="I110" i="1"/>
  <c r="R110" i="1" s="1"/>
  <c r="T38" i="9" l="1"/>
  <c r="S38" i="9" s="1"/>
  <c r="AD38" i="9"/>
  <c r="AF38" i="9" s="1"/>
  <c r="G34" i="1"/>
  <c r="M35" i="1" s="1"/>
  <c r="H111" i="1"/>
  <c r="I111" i="1"/>
  <c r="O33" i="1"/>
  <c r="X33" i="1" s="1"/>
  <c r="V38" i="9" l="1"/>
  <c r="O38" i="9"/>
  <c r="X38" i="9" s="1"/>
  <c r="U38" i="9"/>
  <c r="Y38" i="9"/>
  <c r="AE38" i="9"/>
  <c r="AG38" i="9" s="1"/>
  <c r="AH38" i="9" s="1"/>
  <c r="AA38" i="9"/>
  <c r="T34" i="1"/>
  <c r="S34" i="1" s="1"/>
  <c r="Y34" i="1" s="1"/>
  <c r="R111" i="1"/>
  <c r="H112" i="1"/>
  <c r="I112" i="1"/>
  <c r="J34" i="1"/>
  <c r="N35" i="1"/>
  <c r="K34" i="1" s="1"/>
  <c r="P38" i="9" l="1"/>
  <c r="Z38" i="9" s="1"/>
  <c r="R112" i="1"/>
  <c r="H113" i="1"/>
  <c r="L34" i="1"/>
  <c r="P34" i="1" s="1"/>
  <c r="V34" i="1"/>
  <c r="I113" i="1"/>
  <c r="AA34" i="1"/>
  <c r="U34" i="1"/>
  <c r="G35" i="1"/>
  <c r="R113" i="1" l="1"/>
  <c r="H114" i="1"/>
  <c r="I114" i="1"/>
  <c r="Z34" i="1"/>
  <c r="O34" i="1"/>
  <c r="X34" i="1" s="1"/>
  <c r="F35" i="1"/>
  <c r="T35" i="1" s="1"/>
  <c r="R114" i="1" l="1"/>
  <c r="H115" i="1"/>
  <c r="I115" i="1"/>
  <c r="M36" i="1"/>
  <c r="J35" i="1" s="1"/>
  <c r="S35" i="1"/>
  <c r="V35" i="1" s="1"/>
  <c r="R115" i="1" l="1"/>
  <c r="H116" i="1"/>
  <c r="I116" i="1"/>
  <c r="Y35" i="1"/>
  <c r="N36" i="1"/>
  <c r="L35" i="1" s="1"/>
  <c r="P35" i="1" s="1"/>
  <c r="U35" i="1"/>
  <c r="R116" i="1" l="1"/>
  <c r="H117" i="1"/>
  <c r="AA35" i="1"/>
  <c r="K35" i="1"/>
  <c r="F36" i="1" s="1"/>
  <c r="I117" i="1"/>
  <c r="O35" i="1"/>
  <c r="X35" i="1" s="1"/>
  <c r="R117" i="1" l="1"/>
  <c r="H118" i="1"/>
  <c r="G36" i="1"/>
  <c r="M37" i="1" s="1"/>
  <c r="I118" i="1"/>
  <c r="R118" i="1" s="1"/>
  <c r="Z35" i="1"/>
  <c r="T36" i="1" l="1"/>
  <c r="S36" i="1" s="1"/>
  <c r="Y36" i="1" s="1"/>
  <c r="J36" i="1"/>
  <c r="V36" i="1"/>
  <c r="H119" i="1"/>
  <c r="I119" i="1"/>
  <c r="N37" i="1"/>
  <c r="L36" i="1" s="1"/>
  <c r="P36" i="1" s="1"/>
  <c r="U36" i="1" l="1"/>
  <c r="R119" i="1"/>
  <c r="H120" i="1"/>
  <c r="AA36" i="1"/>
  <c r="K36" i="1"/>
  <c r="G37" i="1" s="1"/>
  <c r="I120" i="1"/>
  <c r="Z36" i="1"/>
  <c r="O36" i="1"/>
  <c r="X36" i="1" s="1"/>
  <c r="F37" i="1" l="1"/>
  <c r="M38" i="1" s="1"/>
  <c r="R120" i="1"/>
  <c r="H121" i="1"/>
  <c r="I121" i="1"/>
  <c r="T37" i="1" l="1"/>
  <c r="S37" i="1" s="1"/>
  <c r="Y37" i="1" s="1"/>
  <c r="R121" i="1"/>
  <c r="N38" i="1"/>
  <c r="K37" i="1" s="1"/>
  <c r="J37" i="1"/>
  <c r="L37" i="1"/>
  <c r="P37" i="1" s="1"/>
  <c r="H122" i="1"/>
  <c r="I122" i="1"/>
  <c r="AA37" i="1" l="1"/>
  <c r="G38" i="1"/>
  <c r="R122" i="1"/>
  <c r="H123" i="1"/>
  <c r="V37" i="1"/>
  <c r="I123" i="1"/>
  <c r="R123" i="1" s="1"/>
  <c r="Z37" i="1"/>
  <c r="O37" i="1"/>
  <c r="X37" i="1" s="1"/>
  <c r="U37" i="1"/>
  <c r="F38" i="1"/>
  <c r="M39" i="1" l="1"/>
  <c r="J38" i="1" s="1"/>
  <c r="H124" i="1"/>
  <c r="I124" i="1"/>
  <c r="T38" i="1"/>
  <c r="N39" i="1" l="1"/>
  <c r="K38" i="1" s="1"/>
  <c r="R124" i="1"/>
  <c r="H125" i="1"/>
  <c r="I125" i="1"/>
  <c r="AA38" i="1"/>
  <c r="S38" i="1"/>
  <c r="Y38" i="1" s="1"/>
  <c r="G39" i="1"/>
  <c r="L38" i="1" l="1"/>
  <c r="P38" i="1" s="1"/>
  <c r="Z38" i="1" s="1"/>
  <c r="R125" i="1"/>
  <c r="H126" i="1"/>
  <c r="V38" i="1"/>
  <c r="I126" i="1"/>
  <c r="R126" i="1" s="1"/>
  <c r="U38" i="1"/>
  <c r="O38" i="1"/>
  <c r="X38" i="1" s="1"/>
  <c r="F39" i="1"/>
  <c r="T39" i="1" s="1"/>
  <c r="H127" i="1" l="1"/>
  <c r="I127" i="1"/>
  <c r="M40" i="1"/>
  <c r="J39" i="1" s="1"/>
  <c r="S39" i="1"/>
  <c r="V39" i="1" s="1"/>
  <c r="R127" i="1" l="1"/>
  <c r="H128" i="1"/>
  <c r="I128" i="1"/>
  <c r="N40" i="1"/>
  <c r="L39" i="1" s="1"/>
  <c r="P39" i="1" s="1"/>
  <c r="Y39" i="1"/>
  <c r="U39" i="1"/>
  <c r="R128" i="1" l="1"/>
  <c r="H129" i="1"/>
  <c r="AA39" i="1"/>
  <c r="K39" i="1"/>
  <c r="G40" i="1" s="1"/>
  <c r="I129" i="1"/>
  <c r="O39" i="1"/>
  <c r="X39" i="1" s="1"/>
  <c r="Z39" i="1"/>
  <c r="R129" i="1" l="1"/>
  <c r="H130" i="1"/>
  <c r="I130" i="1"/>
  <c r="F40" i="1"/>
  <c r="T40" i="1" s="1"/>
  <c r="R130" i="1" l="1"/>
  <c r="S40" i="1"/>
  <c r="V40" i="1" s="1"/>
  <c r="H131" i="1"/>
  <c r="I131" i="1"/>
  <c r="M41" i="1"/>
  <c r="U40" i="1" l="1"/>
  <c r="R131" i="1"/>
  <c r="N41" i="1"/>
  <c r="L40" i="1" s="1"/>
  <c r="P40" i="1" s="1"/>
  <c r="H132" i="1"/>
  <c r="I132" i="1"/>
  <c r="Y40" i="1"/>
  <c r="J40" i="1"/>
  <c r="K40" i="1" l="1"/>
  <c r="F41" i="1" s="1"/>
  <c r="AA40" i="1"/>
  <c r="O40" i="1"/>
  <c r="X40" i="1" s="1"/>
  <c r="R132" i="1"/>
  <c r="H133" i="1"/>
  <c r="I133" i="1"/>
  <c r="Z40" i="1"/>
  <c r="R133" i="1" l="1"/>
  <c r="G41" i="1"/>
  <c r="T41" i="1" s="1"/>
  <c r="S41" i="1" s="1"/>
  <c r="H134" i="1"/>
  <c r="I134" i="1"/>
  <c r="M42" i="1" l="1"/>
  <c r="N42" i="1" s="1"/>
  <c r="K41" i="1" s="1"/>
  <c r="R134" i="1"/>
  <c r="Y41" i="1"/>
  <c r="V41" i="1"/>
  <c r="H135" i="1"/>
  <c r="I135" i="1"/>
  <c r="U41" i="1"/>
  <c r="AA41" i="1" l="1"/>
  <c r="L41" i="1"/>
  <c r="P41" i="1" s="1"/>
  <c r="J41" i="1"/>
  <c r="G42" i="1" s="1"/>
  <c r="R135" i="1"/>
  <c r="H136" i="1"/>
  <c r="I136" i="1"/>
  <c r="Z41" i="1"/>
  <c r="F42" i="1" l="1"/>
  <c r="T42" i="1" s="1"/>
  <c r="O41" i="1"/>
  <c r="X41" i="1" s="1"/>
  <c r="R136" i="1"/>
  <c r="H137" i="1"/>
  <c r="I137" i="1"/>
  <c r="S42" i="1"/>
  <c r="V42" i="1" s="1"/>
  <c r="M43" i="1" l="1"/>
  <c r="Y42" i="1" s="1"/>
  <c r="R137" i="1"/>
  <c r="H138" i="1"/>
  <c r="I138" i="1"/>
  <c r="J42" i="1"/>
  <c r="N43" i="1"/>
  <c r="U42" i="1"/>
  <c r="R138" i="1" l="1"/>
  <c r="L42" i="1"/>
  <c r="P42" i="1" s="1"/>
  <c r="H139" i="1"/>
  <c r="AA42" i="1"/>
  <c r="K42" i="1"/>
  <c r="F43" i="1" s="1"/>
  <c r="I139" i="1"/>
  <c r="R139" i="1" l="1"/>
  <c r="H140" i="1"/>
  <c r="G43" i="1"/>
  <c r="T43" i="1" s="1"/>
  <c r="I140" i="1"/>
  <c r="R140" i="1" s="1"/>
  <c r="O42" i="1"/>
  <c r="X42" i="1" s="1"/>
  <c r="Z42" i="1"/>
  <c r="M44" i="1" l="1"/>
  <c r="J43" i="1" s="1"/>
  <c r="H141" i="1"/>
  <c r="I141" i="1"/>
  <c r="S43" i="1"/>
  <c r="Y43" i="1" l="1"/>
  <c r="R141" i="1"/>
  <c r="N44" i="1"/>
  <c r="K43" i="1" s="1"/>
  <c r="F44" i="1" s="1"/>
  <c r="H142" i="1"/>
  <c r="V43" i="1"/>
  <c r="I142" i="1"/>
  <c r="R142" i="1" s="1"/>
  <c r="U43" i="1"/>
  <c r="G44" i="1" l="1"/>
  <c r="M45" i="1" s="1"/>
  <c r="AA43" i="1"/>
  <c r="L43" i="1"/>
  <c r="P43" i="1" s="1"/>
  <c r="Z43" i="1" s="1"/>
  <c r="H143" i="1"/>
  <c r="I143" i="1"/>
  <c r="T44" i="1" l="1"/>
  <c r="S44" i="1" s="1"/>
  <c r="Y44" i="1" s="1"/>
  <c r="R143" i="1"/>
  <c r="O43" i="1"/>
  <c r="X43" i="1" s="1"/>
  <c r="H144" i="1"/>
  <c r="I144" i="1"/>
  <c r="J44" i="1"/>
  <c r="N45" i="1"/>
  <c r="K44" i="1" s="1"/>
  <c r="R144" i="1" l="1"/>
  <c r="H145" i="1"/>
  <c r="L44" i="1"/>
  <c r="P44" i="1" s="1"/>
  <c r="V44" i="1"/>
  <c r="I145" i="1"/>
  <c r="AA44" i="1"/>
  <c r="U44" i="1"/>
  <c r="G45" i="1"/>
  <c r="R145" i="1" l="1"/>
  <c r="H146" i="1"/>
  <c r="I146" i="1"/>
  <c r="Z44" i="1"/>
  <c r="O44" i="1"/>
  <c r="X44" i="1" s="1"/>
  <c r="F45" i="1"/>
  <c r="T45" i="1" s="1"/>
  <c r="R146" i="1" l="1"/>
  <c r="H147" i="1"/>
  <c r="I147" i="1"/>
  <c r="M46" i="1"/>
  <c r="S45" i="1"/>
  <c r="V45" i="1" s="1"/>
  <c r="R147" i="1" l="1"/>
  <c r="H148" i="1"/>
  <c r="I148" i="1"/>
  <c r="N46" i="1"/>
  <c r="Y45" i="1"/>
  <c r="J45" i="1"/>
  <c r="U45" i="1"/>
  <c r="R148" i="1" l="1"/>
  <c r="L45" i="1"/>
  <c r="P45" i="1" s="1"/>
  <c r="H149" i="1"/>
  <c r="AA45" i="1"/>
  <c r="K45" i="1"/>
  <c r="G46" i="1" s="1"/>
  <c r="I149" i="1"/>
  <c r="F46" i="1" l="1"/>
  <c r="T46" i="1" s="1"/>
  <c r="O45" i="1"/>
  <c r="X45" i="1" s="1"/>
  <c r="R149" i="1"/>
  <c r="H150" i="1"/>
  <c r="I150" i="1"/>
  <c r="Z45" i="1"/>
  <c r="M47" i="1" l="1"/>
  <c r="N47" i="1" s="1"/>
  <c r="K46" i="1" s="1"/>
  <c r="R150" i="1"/>
  <c r="H151" i="1"/>
  <c r="I151" i="1"/>
  <c r="S46" i="1"/>
  <c r="J46" i="1" l="1"/>
  <c r="G47" i="1" s="1"/>
  <c r="Y46" i="1"/>
  <c r="R151" i="1"/>
  <c r="H152" i="1"/>
  <c r="L46" i="1"/>
  <c r="P46" i="1" s="1"/>
  <c r="V46" i="1"/>
  <c r="I152" i="1"/>
  <c r="AA46" i="1"/>
  <c r="U46" i="1"/>
  <c r="R152" i="1" l="1"/>
  <c r="H153" i="1"/>
  <c r="I153" i="1"/>
  <c r="Z46" i="1"/>
  <c r="O46" i="1"/>
  <c r="X46" i="1" s="1"/>
  <c r="F47" i="1"/>
  <c r="T47" i="1" s="1"/>
  <c r="R153" i="1" l="1"/>
  <c r="H154" i="1"/>
  <c r="I154" i="1"/>
  <c r="M48" i="1"/>
  <c r="S47" i="1"/>
  <c r="V47" i="1" s="1"/>
  <c r="R154" i="1" l="1"/>
  <c r="H155" i="1"/>
  <c r="I155" i="1"/>
  <c r="N48" i="1"/>
  <c r="Y47" i="1"/>
  <c r="J47" i="1"/>
  <c r="U47" i="1"/>
  <c r="R155" i="1" l="1"/>
  <c r="L47" i="1"/>
  <c r="P47" i="1" s="1"/>
  <c r="Z47" i="1" s="1"/>
  <c r="H156" i="1"/>
  <c r="AA47" i="1"/>
  <c r="K47" i="1"/>
  <c r="G48" i="1" s="1"/>
  <c r="I156" i="1"/>
  <c r="O47" i="1" l="1"/>
  <c r="X47" i="1" s="1"/>
  <c r="R156" i="1"/>
  <c r="H157" i="1"/>
  <c r="I157" i="1"/>
  <c r="F48" i="1"/>
  <c r="M49" i="1" s="1"/>
  <c r="R157" i="1" l="1"/>
  <c r="H158" i="1"/>
  <c r="I158" i="1"/>
  <c r="T48" i="1"/>
  <c r="J48" i="1"/>
  <c r="N49" i="1"/>
  <c r="K48" i="1" s="1"/>
  <c r="R158" i="1" l="1"/>
  <c r="L48" i="1"/>
  <c r="P48" i="1" s="1"/>
  <c r="Z48" i="1" s="1"/>
  <c r="S48" i="1"/>
  <c r="V48" i="1" s="1"/>
  <c r="H159" i="1"/>
  <c r="AA48" i="1"/>
  <c r="I159" i="1"/>
  <c r="R159" i="1" s="1"/>
  <c r="G49" i="1"/>
  <c r="F49" i="1"/>
  <c r="U48" i="1" l="1"/>
  <c r="Y48" i="1"/>
  <c r="O48" i="1"/>
  <c r="X48" i="1" s="1"/>
  <c r="H160" i="1"/>
  <c r="I160" i="1"/>
  <c r="T49" i="1"/>
  <c r="M50" i="1"/>
  <c r="R160" i="1" l="1"/>
  <c r="H161" i="1"/>
  <c r="I161" i="1"/>
  <c r="S49" i="1"/>
  <c r="Y49" i="1" s="1"/>
  <c r="J49" i="1"/>
  <c r="N50" i="1"/>
  <c r="K49" i="1" s="1"/>
  <c r="R161" i="1" l="1"/>
  <c r="H162" i="1"/>
  <c r="L49" i="1"/>
  <c r="P49" i="1" s="1"/>
  <c r="V49" i="1"/>
  <c r="I162" i="1"/>
  <c r="AA49" i="1"/>
  <c r="U49" i="1"/>
  <c r="G50" i="1"/>
  <c r="R162" i="1" l="1"/>
  <c r="H163" i="1"/>
  <c r="I163" i="1"/>
  <c r="O49" i="1"/>
  <c r="X49" i="1" s="1"/>
  <c r="Z49" i="1"/>
  <c r="F50" i="1"/>
  <c r="M51" i="1" s="1"/>
  <c r="R163" i="1" l="1"/>
  <c r="H164" i="1"/>
  <c r="I164" i="1"/>
  <c r="R164" i="1" s="1"/>
  <c r="T50" i="1"/>
  <c r="N51" i="1"/>
  <c r="K50" i="1" s="1"/>
  <c r="J50" i="1"/>
  <c r="L50" i="1" l="1"/>
  <c r="P50" i="1" s="1"/>
  <c r="S50" i="1"/>
  <c r="Y50" i="1" s="1"/>
  <c r="H165" i="1"/>
  <c r="I165" i="1"/>
  <c r="AA50" i="1"/>
  <c r="G51" i="1"/>
  <c r="U50" i="1" l="1"/>
  <c r="V50" i="1"/>
  <c r="R165" i="1"/>
  <c r="H166" i="1"/>
  <c r="I166" i="1"/>
  <c r="O50" i="1"/>
  <c r="X50" i="1" s="1"/>
  <c r="Z50" i="1"/>
  <c r="F51" i="1"/>
  <c r="R166" i="1" l="1"/>
  <c r="H167" i="1"/>
  <c r="I167" i="1"/>
  <c r="T51" i="1"/>
  <c r="M52" i="1"/>
  <c r="R167" i="1" l="1"/>
  <c r="H168" i="1"/>
  <c r="I168" i="1"/>
  <c r="S51" i="1"/>
  <c r="Y51" i="1" s="1"/>
  <c r="J51" i="1"/>
  <c r="N52" i="1"/>
  <c r="K51" i="1" s="1"/>
  <c r="R168" i="1" l="1"/>
  <c r="H169" i="1"/>
  <c r="L51" i="1"/>
  <c r="P51" i="1" s="1"/>
  <c r="V51" i="1"/>
  <c r="I169" i="1"/>
  <c r="AA51" i="1"/>
  <c r="U51" i="1"/>
  <c r="G52" i="1"/>
  <c r="R169" i="1" l="1"/>
  <c r="H170" i="1"/>
  <c r="I170" i="1"/>
  <c r="Z51" i="1"/>
  <c r="O51" i="1"/>
  <c r="X51" i="1" s="1"/>
  <c r="F52" i="1"/>
  <c r="M53" i="1" s="1"/>
  <c r="R170" i="1" l="1"/>
  <c r="H171" i="1"/>
  <c r="I171" i="1"/>
  <c r="T52" i="1"/>
  <c r="N53" i="1"/>
  <c r="K52" i="1" s="1"/>
  <c r="J52" i="1"/>
  <c r="R171" i="1" l="1"/>
  <c r="L52" i="1"/>
  <c r="P52" i="1" s="1"/>
  <c r="H172" i="1"/>
  <c r="I172" i="1"/>
  <c r="S52" i="1"/>
  <c r="Y52" i="1" s="1"/>
  <c r="AA52" i="1"/>
  <c r="U52" i="1"/>
  <c r="G53" i="1"/>
  <c r="R172" i="1" l="1"/>
  <c r="H173" i="1"/>
  <c r="V52" i="1"/>
  <c r="I173" i="1"/>
  <c r="R173" i="1" s="1"/>
  <c r="O52" i="1"/>
  <c r="X52" i="1" s="1"/>
  <c r="Z52" i="1"/>
  <c r="F53" i="1"/>
  <c r="H174" i="1" l="1"/>
  <c r="I174" i="1"/>
  <c r="T53" i="1"/>
  <c r="M54" i="1"/>
  <c r="R174" i="1" l="1"/>
  <c r="H175" i="1"/>
  <c r="I175" i="1"/>
  <c r="S53" i="1"/>
  <c r="Y53" i="1" s="1"/>
  <c r="J53" i="1"/>
  <c r="N54" i="1"/>
  <c r="K53" i="1" s="1"/>
  <c r="R175" i="1" l="1"/>
  <c r="H176" i="1"/>
  <c r="L53" i="1"/>
  <c r="P53" i="1" s="1"/>
  <c r="V53" i="1"/>
  <c r="I176" i="1"/>
  <c r="AA53" i="1"/>
  <c r="U53" i="1"/>
  <c r="G54" i="1"/>
  <c r="R176" i="1" l="1"/>
  <c r="H177" i="1"/>
  <c r="I177" i="1"/>
  <c r="O53" i="1"/>
  <c r="X53" i="1" s="1"/>
  <c r="Z53" i="1"/>
  <c r="F54" i="1"/>
  <c r="M55" i="1" s="1"/>
  <c r="R177" i="1" l="1"/>
  <c r="H178" i="1"/>
  <c r="I178" i="1"/>
  <c r="T54" i="1"/>
  <c r="J54" i="1"/>
  <c r="N55" i="1"/>
  <c r="K54" i="1" s="1"/>
  <c r="R178" i="1" l="1"/>
  <c r="S54" i="1"/>
  <c r="Y54" i="1" s="1"/>
  <c r="L54" i="1"/>
  <c r="P54" i="1" s="1"/>
  <c r="H179" i="1"/>
  <c r="I179" i="1"/>
  <c r="AA54" i="1"/>
  <c r="G55" i="1"/>
  <c r="U54" i="1" l="1"/>
  <c r="R179" i="1"/>
  <c r="H180" i="1"/>
  <c r="V54" i="1"/>
  <c r="I180" i="1"/>
  <c r="R180" i="1" s="1"/>
  <c r="O54" i="1"/>
  <c r="X54" i="1" s="1"/>
  <c r="Z54" i="1"/>
  <c r="F55" i="1"/>
  <c r="M56" i="1" s="1"/>
  <c r="H181" i="1" l="1"/>
  <c r="I181" i="1"/>
  <c r="T55" i="1"/>
  <c r="N56" i="1"/>
  <c r="K55" i="1" s="1"/>
  <c r="J55" i="1"/>
  <c r="R181" i="1" l="1"/>
  <c r="L55" i="1"/>
  <c r="P55" i="1" s="1"/>
  <c r="H182" i="1"/>
  <c r="I182" i="1"/>
  <c r="S55" i="1"/>
  <c r="Y55" i="1" s="1"/>
  <c r="AA55" i="1"/>
  <c r="U55" i="1"/>
  <c r="G56" i="1"/>
  <c r="R182" i="1" l="1"/>
  <c r="H183" i="1"/>
  <c r="V55" i="1"/>
  <c r="I183" i="1"/>
  <c r="R183" i="1" s="1"/>
  <c r="Z55" i="1"/>
  <c r="O55" i="1"/>
  <c r="X55" i="1" s="1"/>
  <c r="F56" i="1"/>
  <c r="H184" i="1" l="1"/>
  <c r="I184" i="1"/>
  <c r="T56" i="1"/>
  <c r="M57" i="1"/>
  <c r="R184" i="1" l="1"/>
  <c r="H185" i="1"/>
  <c r="I185" i="1"/>
  <c r="S56" i="1"/>
  <c r="Y56" i="1" s="1"/>
  <c r="J56" i="1"/>
  <c r="N57" i="1"/>
  <c r="K56" i="1" s="1"/>
  <c r="R185" i="1" l="1"/>
  <c r="L56" i="1"/>
  <c r="P56" i="1" s="1"/>
  <c r="H186" i="1"/>
  <c r="V56" i="1"/>
  <c r="I186" i="1"/>
  <c r="R186" i="1" s="1"/>
  <c r="AA56" i="1"/>
  <c r="U56" i="1"/>
  <c r="G57" i="1"/>
  <c r="H187" i="1" l="1"/>
  <c r="I187" i="1"/>
  <c r="O56" i="1"/>
  <c r="X56" i="1" s="1"/>
  <c r="Z56" i="1"/>
  <c r="F57" i="1"/>
  <c r="R187" i="1" l="1"/>
  <c r="H188" i="1"/>
  <c r="I188" i="1"/>
  <c r="T57" i="1"/>
  <c r="M58" i="1"/>
  <c r="R188" i="1" l="1"/>
  <c r="H189" i="1"/>
  <c r="I189" i="1"/>
  <c r="S57" i="1"/>
  <c r="Y57" i="1" s="1"/>
  <c r="N58" i="1"/>
  <c r="K57" i="1" s="1"/>
  <c r="J57" i="1"/>
  <c r="R189" i="1" l="1"/>
  <c r="H190" i="1"/>
  <c r="L57" i="1"/>
  <c r="P57" i="1" s="1"/>
  <c r="V57" i="1"/>
  <c r="I190" i="1"/>
  <c r="AA57" i="1"/>
  <c r="U57" i="1"/>
  <c r="G58" i="1"/>
  <c r="R190" i="1" l="1"/>
  <c r="H191" i="1"/>
  <c r="I191" i="1"/>
  <c r="O57" i="1"/>
  <c r="X57" i="1" s="1"/>
  <c r="Z57" i="1"/>
  <c r="F58" i="1"/>
  <c r="R191" i="1" l="1"/>
  <c r="H192" i="1"/>
  <c r="I192" i="1"/>
  <c r="T58" i="1"/>
  <c r="M59" i="1"/>
  <c r="R192" i="1" l="1"/>
  <c r="H193" i="1"/>
  <c r="I193" i="1"/>
  <c r="S58" i="1"/>
  <c r="Y58" i="1" s="1"/>
  <c r="J58" i="1"/>
  <c r="N59" i="1"/>
  <c r="K58" i="1" s="1"/>
  <c r="R193" i="1" l="1"/>
  <c r="H194" i="1"/>
  <c r="L58" i="1"/>
  <c r="P58" i="1" s="1"/>
  <c r="V58" i="1"/>
  <c r="I194" i="1"/>
  <c r="AA58" i="1"/>
  <c r="U58" i="1"/>
  <c r="G59" i="1"/>
  <c r="R194" i="1" l="1"/>
  <c r="H195" i="1"/>
  <c r="I195" i="1"/>
  <c r="O58" i="1"/>
  <c r="X58" i="1" s="1"/>
  <c r="Z58" i="1"/>
  <c r="F59" i="1"/>
  <c r="T59" i="1" s="1"/>
  <c r="R195" i="1" l="1"/>
  <c r="H196" i="1"/>
  <c r="I196" i="1"/>
  <c r="M60" i="1"/>
  <c r="S59" i="1"/>
  <c r="V59" i="1" s="1"/>
  <c r="R196" i="1" l="1"/>
  <c r="H197" i="1"/>
  <c r="I197" i="1"/>
  <c r="Y59" i="1"/>
  <c r="N60" i="1"/>
  <c r="J59" i="1"/>
  <c r="U59" i="1"/>
  <c r="R197" i="1" l="1"/>
  <c r="H198" i="1"/>
  <c r="L59" i="1"/>
  <c r="P59" i="1" s="1"/>
  <c r="Z59" i="1" s="1"/>
  <c r="AA59" i="1"/>
  <c r="K59" i="1"/>
  <c r="G60" i="1" s="1"/>
  <c r="I198" i="1"/>
  <c r="R198" i="1" s="1"/>
  <c r="O59" i="1" l="1"/>
  <c r="X59" i="1" s="1"/>
  <c r="H199" i="1"/>
  <c r="I199" i="1"/>
  <c r="F60" i="1"/>
  <c r="T60" i="1" s="1"/>
  <c r="R199" i="1" l="1"/>
  <c r="H200" i="1"/>
  <c r="I200" i="1"/>
  <c r="M61" i="1"/>
  <c r="N61" i="1" s="1"/>
  <c r="K60" i="1" s="1"/>
  <c r="S60" i="1"/>
  <c r="V60" i="1" s="1"/>
  <c r="J60" i="1" l="1"/>
  <c r="G61" i="1" s="1"/>
  <c r="L60" i="1"/>
  <c r="P60" i="1" s="1"/>
  <c r="R200" i="1"/>
  <c r="H201" i="1"/>
  <c r="I201" i="1"/>
  <c r="Y60" i="1"/>
  <c r="AA60" i="1"/>
  <c r="U60" i="1"/>
  <c r="R201" i="1" l="1"/>
  <c r="H202" i="1"/>
  <c r="I202" i="1"/>
  <c r="Z60" i="1"/>
  <c r="O60" i="1"/>
  <c r="X60" i="1" s="1"/>
  <c r="F61" i="1"/>
  <c r="R202" i="1" l="1"/>
  <c r="H203" i="1"/>
  <c r="I203" i="1"/>
  <c r="T61" i="1"/>
  <c r="M62" i="1"/>
  <c r="R203" i="1" l="1"/>
  <c r="H204" i="1"/>
  <c r="I204" i="1"/>
  <c r="S61" i="1"/>
  <c r="Y61" i="1" s="1"/>
  <c r="N62" i="1"/>
  <c r="K61" i="1" s="1"/>
  <c r="J61" i="1"/>
  <c r="R204" i="1" l="1"/>
  <c r="L61" i="1"/>
  <c r="P61" i="1" s="1"/>
  <c r="H205" i="1"/>
  <c r="V61" i="1"/>
  <c r="I205" i="1"/>
  <c r="R205" i="1" s="1"/>
  <c r="AA61" i="1"/>
  <c r="U61" i="1"/>
  <c r="G62" i="1"/>
  <c r="O61" i="1" l="1"/>
  <c r="X61" i="1" s="1"/>
  <c r="Z61" i="1"/>
  <c r="F62" i="1"/>
  <c r="T62" i="1" l="1"/>
  <c r="M63" i="1"/>
  <c r="S62" i="1" l="1"/>
  <c r="Y62" i="1" s="1"/>
  <c r="N63" i="1"/>
  <c r="K62" i="1" s="1"/>
  <c r="J62" i="1"/>
  <c r="L62" i="1" l="1"/>
  <c r="P62" i="1" s="1"/>
  <c r="V62" i="1"/>
  <c r="AA62" i="1"/>
  <c r="U62" i="1"/>
  <c r="G63" i="1"/>
  <c r="Z62" i="1" l="1"/>
  <c r="O62" i="1"/>
  <c r="X62" i="1" s="1"/>
  <c r="F63" i="1"/>
  <c r="T63" i="1" l="1"/>
  <c r="M64" i="1"/>
  <c r="S63" i="1" l="1"/>
  <c r="Y63" i="1" s="1"/>
  <c r="J63" i="1"/>
  <c r="N64" i="1"/>
  <c r="K63" i="1" s="1"/>
  <c r="L63" i="1" l="1"/>
  <c r="P63" i="1" s="1"/>
  <c r="V63" i="1"/>
  <c r="AA63" i="1"/>
  <c r="U63" i="1"/>
  <c r="G64" i="1"/>
  <c r="O63" i="1" l="1"/>
  <c r="X63" i="1" s="1"/>
  <c r="Z63" i="1"/>
  <c r="F64" i="1"/>
  <c r="T64" i="1" l="1"/>
  <c r="M65" i="1"/>
  <c r="S64" i="1" l="1"/>
  <c r="Y64" i="1" s="1"/>
  <c r="N65" i="1"/>
  <c r="K64" i="1" s="1"/>
  <c r="J64" i="1"/>
  <c r="L64" i="1" l="1"/>
  <c r="P64" i="1" s="1"/>
  <c r="V64" i="1"/>
  <c r="AA64" i="1"/>
  <c r="U64" i="1"/>
  <c r="G65" i="1"/>
  <c r="O64" i="1" l="1"/>
  <c r="X64" i="1" s="1"/>
  <c r="Z64" i="1"/>
  <c r="F65" i="1"/>
  <c r="T65" i="1" l="1"/>
  <c r="M66" i="1"/>
  <c r="S65" i="1" l="1"/>
  <c r="Y65" i="1" s="1"/>
  <c r="N66" i="1"/>
  <c r="K65" i="1" s="1"/>
  <c r="J65" i="1"/>
  <c r="L65" i="1" l="1"/>
  <c r="P65" i="1" s="1"/>
  <c r="V65" i="1"/>
  <c r="AA65" i="1"/>
  <c r="U65" i="1"/>
  <c r="G66" i="1"/>
  <c r="O65" i="1" l="1"/>
  <c r="X65" i="1" s="1"/>
  <c r="Z65" i="1"/>
  <c r="F66" i="1"/>
  <c r="T66" i="1" l="1"/>
  <c r="M67" i="1"/>
  <c r="S66" i="1" l="1"/>
  <c r="Y66" i="1" s="1"/>
  <c r="N67" i="1"/>
  <c r="K66" i="1" s="1"/>
  <c r="J66" i="1"/>
  <c r="L66" i="1" l="1"/>
  <c r="P66" i="1" s="1"/>
  <c r="V66" i="1"/>
  <c r="AA66" i="1"/>
  <c r="U66" i="1"/>
  <c r="G67" i="1"/>
  <c r="O66" i="1" l="1"/>
  <c r="X66" i="1" s="1"/>
  <c r="Z66" i="1"/>
  <c r="F67" i="1"/>
  <c r="T67" i="1" l="1"/>
  <c r="M68" i="1"/>
  <c r="S67" i="1" l="1"/>
  <c r="Y67" i="1" s="1"/>
  <c r="N68" i="1"/>
  <c r="K67" i="1" s="1"/>
  <c r="J67" i="1"/>
  <c r="L67" i="1" l="1"/>
  <c r="P67" i="1" s="1"/>
  <c r="V67" i="1"/>
  <c r="AA67" i="1"/>
  <c r="U67" i="1"/>
  <c r="G68" i="1"/>
  <c r="O67" i="1" l="1"/>
  <c r="X67" i="1" s="1"/>
  <c r="Z67" i="1"/>
  <c r="F68" i="1"/>
  <c r="T68" i="1" l="1"/>
  <c r="M69" i="1"/>
  <c r="S68" i="1" l="1"/>
  <c r="Y68" i="1" s="1"/>
  <c r="J68" i="1"/>
  <c r="N69" i="1"/>
  <c r="K68" i="1" s="1"/>
  <c r="L68" i="1" l="1"/>
  <c r="P68" i="1" s="1"/>
  <c r="V68" i="1"/>
  <c r="AA68" i="1"/>
  <c r="U68" i="1"/>
  <c r="G69" i="1"/>
  <c r="O68" i="1" l="1"/>
  <c r="X68" i="1" s="1"/>
  <c r="Z68" i="1"/>
  <c r="F69" i="1"/>
  <c r="T69" i="1" s="1"/>
  <c r="M70" i="1" l="1"/>
  <c r="S69" i="1"/>
  <c r="V69" i="1" s="1"/>
  <c r="N70" i="1" l="1"/>
  <c r="K69" i="1" s="1"/>
  <c r="J69" i="1"/>
  <c r="Y69" i="1"/>
  <c r="U69" i="1"/>
  <c r="G70" i="1" l="1"/>
  <c r="AA69" i="1"/>
  <c r="L69" i="1"/>
  <c r="P69" i="1" s="1"/>
  <c r="Z69" i="1" s="1"/>
  <c r="F70" i="1"/>
  <c r="O69" i="1" l="1"/>
  <c r="X69" i="1" s="1"/>
  <c r="T70" i="1"/>
  <c r="M71" i="1"/>
  <c r="S70" i="1" l="1"/>
  <c r="Y70" i="1" s="1"/>
  <c r="N71" i="1"/>
  <c r="K70" i="1" s="1"/>
  <c r="J70" i="1"/>
  <c r="V70" i="1" l="1"/>
  <c r="L70" i="1"/>
  <c r="P70" i="1" s="1"/>
  <c r="AA70" i="1"/>
  <c r="U70" i="1"/>
  <c r="G71" i="1"/>
  <c r="O70" i="1" l="1"/>
  <c r="X70" i="1" s="1"/>
  <c r="Z70" i="1"/>
  <c r="F71" i="1"/>
  <c r="T71" i="1" l="1"/>
  <c r="M72" i="1"/>
  <c r="S71" i="1" l="1"/>
  <c r="Y71" i="1" s="1"/>
  <c r="J71" i="1"/>
  <c r="N72" i="1"/>
  <c r="K71" i="1" s="1"/>
  <c r="L71" i="1" l="1"/>
  <c r="P71" i="1" s="1"/>
  <c r="V71" i="1"/>
  <c r="AA71" i="1"/>
  <c r="U71" i="1"/>
  <c r="G72" i="1"/>
  <c r="O71" i="1" l="1"/>
  <c r="X71" i="1" s="1"/>
  <c r="Z71" i="1"/>
  <c r="F72" i="1"/>
  <c r="T72" i="1" s="1"/>
  <c r="M73" i="1" l="1"/>
  <c r="S72" i="1"/>
  <c r="V72" i="1" s="1"/>
  <c r="J72" i="1" l="1"/>
  <c r="Y72" i="1"/>
  <c r="N73" i="1"/>
  <c r="U72" i="1"/>
  <c r="L72" i="1" l="1"/>
  <c r="P72" i="1" s="1"/>
  <c r="AA72" i="1"/>
  <c r="K72" i="1"/>
  <c r="O72" i="1" l="1"/>
  <c r="X72" i="1" s="1"/>
  <c r="Z72" i="1"/>
  <c r="G73" i="1"/>
  <c r="F73" i="1"/>
  <c r="M74" i="1" l="1"/>
  <c r="T73" i="1"/>
  <c r="J73" i="1" l="1"/>
  <c r="N74" i="1"/>
  <c r="L73" i="1" s="1"/>
  <c r="P73" i="1" s="1"/>
  <c r="S73" i="1"/>
  <c r="V73" i="1" s="1"/>
  <c r="K73" i="1" l="1"/>
  <c r="G74" i="1" s="1"/>
  <c r="AA73" i="1"/>
  <c r="U73" i="1"/>
  <c r="Y73" i="1"/>
  <c r="O73" i="1"/>
  <c r="X73" i="1" s="1"/>
  <c r="Z73" i="1"/>
  <c r="F74" i="1" l="1"/>
  <c r="T74" i="1" s="1"/>
  <c r="S74" i="1" s="1"/>
  <c r="M75" i="1" l="1"/>
  <c r="J74" i="1" s="1"/>
  <c r="V74" i="1"/>
  <c r="Y74" i="1"/>
  <c r="U74" i="1"/>
  <c r="N75" i="1" l="1"/>
  <c r="AA74" i="1" s="1"/>
  <c r="L74" i="1" l="1"/>
  <c r="K74" i="1"/>
  <c r="G75" i="1" l="1"/>
  <c r="F75" i="1"/>
  <c r="P74" i="1"/>
  <c r="Z74" i="1" s="1"/>
  <c r="O74" i="1"/>
  <c r="X74" i="1" s="1"/>
  <c r="T75" i="1" l="1"/>
  <c r="S75" i="1" s="1"/>
  <c r="U75" i="1" s="1"/>
  <c r="M76" i="1"/>
  <c r="V75" i="1" l="1"/>
  <c r="J75" i="1"/>
  <c r="N76" i="1"/>
  <c r="Y75" i="1"/>
  <c r="K75" i="1" l="1"/>
  <c r="L75" i="1"/>
  <c r="AA75" i="1"/>
  <c r="G76" i="1" l="1"/>
  <c r="F76" i="1"/>
  <c r="P75" i="1"/>
  <c r="Z75" i="1" s="1"/>
  <c r="O75" i="1"/>
  <c r="X75" i="1" s="1"/>
  <c r="M77" i="1" l="1"/>
  <c r="T76" i="1"/>
  <c r="S76" i="1" l="1"/>
  <c r="J76" i="1"/>
  <c r="N77" i="1"/>
  <c r="K76" i="1" s="1"/>
  <c r="L76" i="1" l="1"/>
  <c r="O76" i="1" s="1"/>
  <c r="X76" i="1" s="1"/>
  <c r="F77" i="1"/>
  <c r="G77" i="1"/>
  <c r="AA76" i="1"/>
  <c r="P76" i="1"/>
  <c r="Z76" i="1" s="1"/>
  <c r="Y76" i="1"/>
  <c r="U76" i="1"/>
  <c r="V76" i="1"/>
  <c r="M78" i="1" l="1"/>
  <c r="N78" i="1" s="1"/>
  <c r="K77" i="1" s="1"/>
  <c r="T77" i="1"/>
  <c r="S77" i="1" s="1"/>
  <c r="Y77" i="1" l="1"/>
  <c r="L77" i="1"/>
  <c r="P77" i="1" s="1"/>
  <c r="Z77" i="1" s="1"/>
  <c r="J77" i="1"/>
  <c r="G78" i="1" s="1"/>
  <c r="V77" i="1"/>
  <c r="U77" i="1"/>
  <c r="AA77" i="1"/>
  <c r="F78" i="1" l="1"/>
  <c r="M79" i="1" s="1"/>
  <c r="J78" i="1" s="1"/>
  <c r="O77" i="1"/>
  <c r="X77" i="1" s="1"/>
  <c r="T78" i="1" l="1"/>
  <c r="N79" i="1"/>
  <c r="K78" i="1" s="1"/>
  <c r="G79" i="1" s="1"/>
  <c r="S78" i="1"/>
  <c r="Y78" i="1" s="1"/>
  <c r="AA78" i="1" l="1"/>
  <c r="L78" i="1"/>
  <c r="P78" i="1" s="1"/>
  <c r="Z78" i="1" s="1"/>
  <c r="U78" i="1"/>
  <c r="V78" i="1"/>
  <c r="F79" i="1"/>
  <c r="M80" i="1" s="1"/>
  <c r="O78" i="1" l="1"/>
  <c r="X78" i="1" s="1"/>
  <c r="T79" i="1"/>
  <c r="J79" i="1"/>
  <c r="N80" i="1"/>
  <c r="K79" i="1" s="1"/>
  <c r="L79" i="1" l="1"/>
  <c r="P79" i="1" s="1"/>
  <c r="AA79" i="1"/>
  <c r="S79" i="1"/>
  <c r="Y79" i="1" s="1"/>
  <c r="G80" i="1"/>
  <c r="V79" i="1" l="1"/>
  <c r="U79" i="1"/>
  <c r="O79" i="1"/>
  <c r="X79" i="1" s="1"/>
  <c r="Z79" i="1"/>
  <c r="F80" i="1"/>
  <c r="T80" i="1" l="1"/>
  <c r="M81" i="1"/>
  <c r="S80" i="1" l="1"/>
  <c r="Y80" i="1" s="1"/>
  <c r="J80" i="1"/>
  <c r="N81" i="1"/>
  <c r="K80" i="1" s="1"/>
  <c r="L80" i="1" l="1"/>
  <c r="P80" i="1" s="1"/>
  <c r="V80" i="1"/>
  <c r="AA80" i="1"/>
  <c r="U80" i="1"/>
  <c r="G81" i="1"/>
  <c r="Z80" i="1" l="1"/>
  <c r="O80" i="1"/>
  <c r="X80" i="1" s="1"/>
  <c r="F81" i="1"/>
  <c r="T81" i="1" l="1"/>
  <c r="M82" i="1"/>
  <c r="S81" i="1" l="1"/>
  <c r="Y81" i="1" s="1"/>
  <c r="J81" i="1"/>
  <c r="N82" i="1"/>
  <c r="K81" i="1" s="1"/>
  <c r="L81" i="1" l="1"/>
  <c r="P81" i="1" s="1"/>
  <c r="V81" i="1"/>
  <c r="AA81" i="1"/>
  <c r="U81" i="1"/>
  <c r="G82" i="1"/>
  <c r="O81" i="1" l="1"/>
  <c r="X81" i="1" s="1"/>
  <c r="Z81" i="1"/>
  <c r="F82" i="1"/>
  <c r="T82" i="1" s="1"/>
  <c r="M83" i="1" l="1"/>
  <c r="S82" i="1"/>
  <c r="V82" i="1" s="1"/>
  <c r="N83" i="1" l="1"/>
  <c r="J82" i="1"/>
  <c r="U82" i="1"/>
  <c r="Y82" i="1"/>
  <c r="L82" i="1" l="1"/>
  <c r="P82" i="1" s="1"/>
  <c r="AA82" i="1"/>
  <c r="K82" i="1"/>
  <c r="G83" i="1" s="1"/>
  <c r="O82" i="1" l="1"/>
  <c r="X82" i="1" s="1"/>
  <c r="F83" i="1"/>
  <c r="M84" i="1" s="1"/>
  <c r="Z82" i="1"/>
  <c r="T83" i="1" l="1"/>
  <c r="S83" i="1" s="1"/>
  <c r="V83" i="1" s="1"/>
  <c r="N84" i="1"/>
  <c r="K83" i="1" s="1"/>
  <c r="J83" i="1"/>
  <c r="L83" i="1" l="1"/>
  <c r="P83" i="1" s="1"/>
  <c r="U83" i="1"/>
  <c r="Y83" i="1"/>
  <c r="AA83" i="1"/>
  <c r="G84" i="1"/>
  <c r="Z83" i="1" l="1"/>
  <c r="O83" i="1"/>
  <c r="X83" i="1" s="1"/>
  <c r="F84" i="1"/>
  <c r="T84" i="1" l="1"/>
  <c r="M85" i="1"/>
  <c r="S84" i="1" l="1"/>
  <c r="V84" i="1" s="1"/>
  <c r="N85" i="1"/>
  <c r="K84" i="1" s="1"/>
  <c r="J84" i="1"/>
  <c r="L84" i="1" l="1"/>
  <c r="P84" i="1" s="1"/>
  <c r="U84" i="1"/>
  <c r="Y84" i="1"/>
  <c r="AA84" i="1"/>
  <c r="G85" i="1"/>
  <c r="O84" i="1" l="1"/>
  <c r="X84" i="1" s="1"/>
  <c r="Z84" i="1"/>
  <c r="F85" i="1"/>
  <c r="T85" i="1" l="1"/>
  <c r="M86" i="1"/>
  <c r="S85" i="1" l="1"/>
  <c r="V85" i="1" s="1"/>
  <c r="N86" i="1"/>
  <c r="K85" i="1" s="1"/>
  <c r="J85" i="1"/>
  <c r="L85" i="1" l="1"/>
  <c r="P85" i="1" s="1"/>
  <c r="U85" i="1"/>
  <c r="Y85" i="1"/>
  <c r="AA85" i="1"/>
  <c r="G86" i="1"/>
  <c r="O85" i="1" l="1"/>
  <c r="X85" i="1" s="1"/>
  <c r="Z85" i="1"/>
  <c r="F86" i="1"/>
  <c r="T86" i="1" l="1"/>
  <c r="M87" i="1"/>
  <c r="S86" i="1" l="1"/>
  <c r="V86" i="1" s="1"/>
  <c r="N87" i="1"/>
  <c r="K86" i="1" s="1"/>
  <c r="J86" i="1"/>
  <c r="L86" i="1" l="1"/>
  <c r="P86" i="1" s="1"/>
  <c r="U86" i="1"/>
  <c r="Y86" i="1"/>
  <c r="AA86" i="1"/>
  <c r="G87" i="1"/>
  <c r="O86" i="1" l="1"/>
  <c r="X86" i="1" s="1"/>
  <c r="Z86" i="1"/>
  <c r="F87" i="1"/>
  <c r="T87" i="1" l="1"/>
  <c r="M88" i="1"/>
  <c r="S87" i="1" l="1"/>
  <c r="V87" i="1" s="1"/>
  <c r="N88" i="1"/>
  <c r="K87" i="1" s="1"/>
  <c r="J87" i="1"/>
  <c r="L87" i="1" l="1"/>
  <c r="P87" i="1" s="1"/>
  <c r="U87" i="1"/>
  <c r="Y87" i="1"/>
  <c r="AA87" i="1"/>
  <c r="G88" i="1"/>
  <c r="O87" i="1" l="1"/>
  <c r="X87" i="1" s="1"/>
  <c r="Z87" i="1"/>
  <c r="F88" i="1"/>
  <c r="T88" i="1" l="1"/>
  <c r="M89" i="1"/>
  <c r="S88" i="1" l="1"/>
  <c r="V88" i="1" s="1"/>
  <c r="N89" i="1"/>
  <c r="K88" i="1" s="1"/>
  <c r="J88" i="1"/>
  <c r="L88" i="1" l="1"/>
  <c r="P88" i="1" s="1"/>
  <c r="U88" i="1"/>
  <c r="Y88" i="1"/>
  <c r="AA88" i="1"/>
  <c r="G89" i="1"/>
  <c r="O88" i="1" l="1"/>
  <c r="X88" i="1" s="1"/>
  <c r="Z88" i="1"/>
  <c r="F89" i="1"/>
  <c r="T89" i="1" l="1"/>
  <c r="M90" i="1"/>
  <c r="S89" i="1" l="1"/>
  <c r="V89" i="1" s="1"/>
  <c r="J89" i="1"/>
  <c r="N90" i="1"/>
  <c r="K89" i="1" s="1"/>
  <c r="L89" i="1" l="1"/>
  <c r="P89" i="1" s="1"/>
  <c r="U89" i="1"/>
  <c r="Y89" i="1"/>
  <c r="AA89" i="1"/>
  <c r="G90" i="1"/>
  <c r="O89" i="1" l="1"/>
  <c r="X89" i="1" s="1"/>
  <c r="Z89" i="1"/>
  <c r="F90" i="1"/>
  <c r="T90" i="1" s="1"/>
  <c r="M91" i="1" l="1"/>
  <c r="S90" i="1"/>
  <c r="V90" i="1" s="1"/>
  <c r="J90" i="1" l="1"/>
  <c r="N91" i="1"/>
  <c r="L90" i="1" s="1"/>
  <c r="P90" i="1" s="1"/>
  <c r="U90" i="1"/>
  <c r="Y90" i="1"/>
  <c r="AA90" i="1" l="1"/>
  <c r="K90" i="1"/>
  <c r="G91" i="1" s="1"/>
  <c r="O90" i="1"/>
  <c r="X90" i="1" s="1"/>
  <c r="Z90" i="1"/>
  <c r="F91" i="1" l="1"/>
  <c r="M92" i="1" s="1"/>
  <c r="J91" i="1" l="1"/>
  <c r="N92" i="1"/>
  <c r="L91" i="1" s="1"/>
  <c r="P91" i="1" s="1"/>
  <c r="T91" i="1"/>
  <c r="S91" i="1" l="1"/>
  <c r="U91" i="1" s="1"/>
  <c r="K91" i="1"/>
  <c r="G92" i="1" s="1"/>
  <c r="AA91" i="1"/>
  <c r="Z91" i="1"/>
  <c r="O91" i="1"/>
  <c r="X91" i="1" s="1"/>
  <c r="Y91" i="1" l="1"/>
  <c r="V91" i="1"/>
  <c r="F92" i="1"/>
  <c r="T92" i="1" s="1"/>
  <c r="M93" i="1" l="1"/>
  <c r="N93" i="1" s="1"/>
  <c r="K92" i="1" s="1"/>
  <c r="S92" i="1"/>
  <c r="V92" i="1" s="1"/>
  <c r="J92" i="1" l="1"/>
  <c r="G93" i="1" s="1"/>
  <c r="L92" i="1"/>
  <c r="P92" i="1" s="1"/>
  <c r="U92" i="1"/>
  <c r="Y92" i="1"/>
  <c r="AA92" i="1"/>
  <c r="O92" i="1" l="1"/>
  <c r="X92" i="1" s="1"/>
  <c r="Z92" i="1"/>
  <c r="F93" i="1"/>
  <c r="T93" i="1" s="1"/>
  <c r="M94" i="1" l="1"/>
  <c r="S93" i="1"/>
  <c r="V93" i="1" s="1"/>
  <c r="J93" i="1" l="1"/>
  <c r="N94" i="1"/>
  <c r="U93" i="1"/>
  <c r="Y93" i="1"/>
  <c r="L93" i="1" l="1"/>
  <c r="P93" i="1" s="1"/>
  <c r="Z93" i="1" s="1"/>
  <c r="AA93" i="1"/>
  <c r="K93" i="1"/>
  <c r="G94" i="1" s="1"/>
  <c r="O93" i="1" l="1"/>
  <c r="X93" i="1" s="1"/>
  <c r="F94" i="1"/>
  <c r="T94" i="1" s="1"/>
  <c r="M95" i="1" l="1"/>
  <c r="S94" i="1"/>
  <c r="V94" i="1" s="1"/>
  <c r="N95" i="1" l="1"/>
  <c r="K94" i="1" s="1"/>
  <c r="J94" i="1"/>
  <c r="U94" i="1"/>
  <c r="Y94" i="1"/>
  <c r="G95" i="1" l="1"/>
  <c r="AA94" i="1"/>
  <c r="L94" i="1"/>
  <c r="P94" i="1" s="1"/>
  <c r="Z94" i="1" s="1"/>
  <c r="F95" i="1"/>
  <c r="T95" i="1" l="1"/>
  <c r="S95" i="1" s="1"/>
  <c r="V95" i="1" s="1"/>
  <c r="O94" i="1"/>
  <c r="X94" i="1" s="1"/>
  <c r="M96" i="1"/>
  <c r="N96" i="1" l="1"/>
  <c r="J95" i="1"/>
  <c r="U95" i="1"/>
  <c r="Y95" i="1"/>
  <c r="L95" i="1" l="1"/>
  <c r="P95" i="1" s="1"/>
  <c r="Z95" i="1" s="1"/>
  <c r="AA95" i="1"/>
  <c r="K95" i="1"/>
  <c r="F96" i="1" s="1"/>
  <c r="G96" i="1" l="1"/>
  <c r="M97" i="1" s="1"/>
  <c r="O95" i="1"/>
  <c r="X95" i="1" s="1"/>
  <c r="T96" i="1" l="1"/>
  <c r="S96" i="1" s="1"/>
  <c r="V96" i="1" s="1"/>
  <c r="J96" i="1"/>
  <c r="N97" i="1"/>
  <c r="K96" i="1" s="1"/>
  <c r="L96" i="1" l="1"/>
  <c r="P96" i="1" s="1"/>
  <c r="U96" i="1"/>
  <c r="Y96" i="1"/>
  <c r="AA96" i="1"/>
  <c r="G97" i="1"/>
  <c r="Z96" i="1" l="1"/>
  <c r="O96" i="1"/>
  <c r="X96" i="1" s="1"/>
  <c r="F97" i="1"/>
  <c r="T97" i="1" s="1"/>
  <c r="M98" i="1" l="1"/>
  <c r="S97" i="1"/>
  <c r="V97" i="1" s="1"/>
  <c r="N98" i="1" l="1"/>
  <c r="L97" i="1" s="1"/>
  <c r="P97" i="1" s="1"/>
  <c r="J97" i="1"/>
  <c r="U97" i="1"/>
  <c r="Y97" i="1"/>
  <c r="AA97" i="1" l="1"/>
  <c r="K97" i="1"/>
  <c r="G98" i="1" s="1"/>
  <c r="O97" i="1"/>
  <c r="X97" i="1" s="1"/>
  <c r="Z97" i="1"/>
  <c r="F98" i="1" l="1"/>
  <c r="T98" i="1" s="1"/>
  <c r="M99" i="1" l="1"/>
  <c r="J98" i="1" s="1"/>
  <c r="S98" i="1"/>
  <c r="V98" i="1" s="1"/>
  <c r="N99" i="1" l="1"/>
  <c r="K98" i="1" s="1"/>
  <c r="G99" i="1" s="1"/>
  <c r="U98" i="1"/>
  <c r="Y98" i="1"/>
  <c r="AA98" i="1" l="1"/>
  <c r="L98" i="1"/>
  <c r="P98" i="1" s="1"/>
  <c r="Z98" i="1" s="1"/>
  <c r="F99" i="1"/>
  <c r="O98" i="1" l="1"/>
  <c r="X98" i="1" s="1"/>
  <c r="T99" i="1"/>
  <c r="M100" i="1"/>
  <c r="S99" i="1" l="1"/>
  <c r="V99" i="1" s="1"/>
  <c r="N100" i="1"/>
  <c r="K99" i="1" s="1"/>
  <c r="J99" i="1"/>
  <c r="L99" i="1" l="1"/>
  <c r="P99" i="1" s="1"/>
  <c r="U99" i="1"/>
  <c r="Y99" i="1"/>
  <c r="AA99" i="1"/>
  <c r="G100" i="1"/>
  <c r="O99" i="1" l="1"/>
  <c r="X99" i="1" s="1"/>
  <c r="Z99" i="1"/>
  <c r="F100" i="1"/>
  <c r="T100" i="1" l="1"/>
  <c r="M101" i="1"/>
  <c r="S100" i="1" l="1"/>
  <c r="V100" i="1" s="1"/>
  <c r="N101" i="1"/>
  <c r="K100" i="1" s="1"/>
  <c r="J100" i="1"/>
  <c r="L100" i="1" l="1"/>
  <c r="P100" i="1" s="1"/>
  <c r="U100" i="1"/>
  <c r="Y100" i="1"/>
  <c r="AA100" i="1"/>
  <c r="G101" i="1"/>
  <c r="O100" i="1" l="1"/>
  <c r="X100" i="1" s="1"/>
  <c r="Z100" i="1"/>
  <c r="F101" i="1"/>
  <c r="T101" i="1" l="1"/>
  <c r="M102" i="1"/>
  <c r="S101" i="1" l="1"/>
  <c r="V101" i="1" s="1"/>
  <c r="J101" i="1"/>
  <c r="N102" i="1"/>
  <c r="K101" i="1" s="1"/>
  <c r="L101" i="1" l="1"/>
  <c r="P101" i="1" s="1"/>
  <c r="U101" i="1"/>
  <c r="Y101" i="1"/>
  <c r="AA101" i="1"/>
  <c r="G102" i="1"/>
  <c r="O101" i="1" l="1"/>
  <c r="X101" i="1" s="1"/>
  <c r="Z101" i="1"/>
  <c r="F102" i="1"/>
  <c r="T102" i="1" l="1"/>
  <c r="M103" i="1"/>
  <c r="S102" i="1" l="1"/>
  <c r="V102" i="1" s="1"/>
  <c r="J102" i="1"/>
  <c r="N103" i="1"/>
  <c r="K102" i="1" s="1"/>
  <c r="L102" i="1" l="1"/>
  <c r="P102" i="1" s="1"/>
  <c r="U102" i="1"/>
  <c r="Y102" i="1"/>
  <c r="AA102" i="1"/>
  <c r="G103" i="1"/>
  <c r="O102" i="1" l="1"/>
  <c r="X102" i="1" s="1"/>
  <c r="Z102" i="1"/>
  <c r="F103" i="1"/>
  <c r="M104" i="1" s="1"/>
  <c r="T103" i="1" l="1"/>
  <c r="N104" i="1"/>
  <c r="K103" i="1" s="1"/>
  <c r="J103" i="1"/>
  <c r="L103" i="1" l="1"/>
  <c r="P103" i="1" s="1"/>
  <c r="S103" i="1"/>
  <c r="V103" i="1" s="1"/>
  <c r="AA103" i="1"/>
  <c r="U103" i="1" l="1"/>
  <c r="Y103" i="1"/>
  <c r="O103" i="1"/>
  <c r="X103" i="1" s="1"/>
  <c r="Z103" i="1"/>
  <c r="G104" i="1"/>
  <c r="F104" i="1"/>
  <c r="T104" i="1" l="1"/>
  <c r="M105" i="1"/>
  <c r="S104" i="1" l="1"/>
  <c r="V104" i="1" s="1"/>
  <c r="N105" i="1"/>
  <c r="K104" i="1" s="1"/>
  <c r="J104" i="1"/>
  <c r="L104" i="1" l="1"/>
  <c r="P104" i="1" s="1"/>
  <c r="U104" i="1"/>
  <c r="Y104" i="1"/>
  <c r="AA104" i="1"/>
  <c r="G105" i="1"/>
  <c r="O104" i="1" l="1"/>
  <c r="X104" i="1" s="1"/>
  <c r="Z104" i="1"/>
  <c r="F105" i="1"/>
  <c r="T105" i="1" l="1"/>
  <c r="M106" i="1"/>
  <c r="S105" i="1" l="1"/>
  <c r="V105" i="1" s="1"/>
  <c r="N106" i="1"/>
  <c r="K105" i="1" s="1"/>
  <c r="J105" i="1"/>
  <c r="L105" i="1" l="1"/>
  <c r="P105" i="1" s="1"/>
  <c r="U105" i="1"/>
  <c r="Y105" i="1"/>
  <c r="AA105" i="1"/>
  <c r="G106" i="1"/>
  <c r="O105" i="1" l="1"/>
  <c r="X105" i="1" s="1"/>
  <c r="Z105" i="1"/>
  <c r="F106" i="1"/>
  <c r="T106" i="1" l="1"/>
  <c r="M107" i="1"/>
  <c r="S106" i="1" l="1"/>
  <c r="V106" i="1" s="1"/>
  <c r="J106" i="1"/>
  <c r="N107" i="1"/>
  <c r="K106" i="1" s="1"/>
  <c r="L106" i="1" l="1"/>
  <c r="P106" i="1" s="1"/>
  <c r="U106" i="1"/>
  <c r="Y106" i="1"/>
  <c r="AA106" i="1"/>
  <c r="G107" i="1"/>
  <c r="O106" i="1" l="1"/>
  <c r="X106" i="1" s="1"/>
  <c r="Z106" i="1"/>
  <c r="F107" i="1"/>
  <c r="T107" i="1" l="1"/>
  <c r="M108" i="1"/>
  <c r="S107" i="1" l="1"/>
  <c r="V107" i="1" s="1"/>
  <c r="J107" i="1"/>
  <c r="N108" i="1"/>
  <c r="L107" i="1" l="1"/>
  <c r="P107" i="1" s="1"/>
  <c r="AA107" i="1"/>
  <c r="K107" i="1"/>
  <c r="G108" i="1" s="1"/>
  <c r="U107" i="1"/>
  <c r="Y107" i="1"/>
  <c r="O107" i="1" l="1"/>
  <c r="X107" i="1" s="1"/>
  <c r="Z107" i="1"/>
  <c r="F108" i="1"/>
  <c r="M109" i="1" s="1"/>
  <c r="T108" i="1" l="1"/>
  <c r="N109" i="1"/>
  <c r="K108" i="1" s="1"/>
  <c r="J108" i="1"/>
  <c r="L108" i="1" l="1"/>
  <c r="P108" i="1" s="1"/>
  <c r="S108" i="1"/>
  <c r="V108" i="1" s="1"/>
  <c r="AA108" i="1"/>
  <c r="Y108" i="1"/>
  <c r="U108" i="1" l="1"/>
  <c r="O108" i="1"/>
  <c r="X108" i="1" s="1"/>
  <c r="Z108" i="1"/>
  <c r="G109" i="1"/>
  <c r="F109" i="1"/>
  <c r="T109" i="1" l="1"/>
  <c r="M110" i="1"/>
  <c r="S109" i="1" l="1"/>
  <c r="V109" i="1" s="1"/>
  <c r="J109" i="1"/>
  <c r="N110" i="1"/>
  <c r="K109" i="1" s="1"/>
  <c r="L109" i="1" l="1"/>
  <c r="P109" i="1" s="1"/>
  <c r="U109" i="1"/>
  <c r="Y109" i="1"/>
  <c r="AA109" i="1"/>
  <c r="G110" i="1"/>
  <c r="O109" i="1" l="1"/>
  <c r="X109" i="1" s="1"/>
  <c r="Z109" i="1"/>
  <c r="F110" i="1"/>
  <c r="M111" i="1" s="1"/>
  <c r="T110" i="1" l="1"/>
  <c r="J110" i="1"/>
  <c r="N111" i="1"/>
  <c r="L110" i="1" l="1"/>
  <c r="P110" i="1" s="1"/>
  <c r="S110" i="1"/>
  <c r="V110" i="1" s="1"/>
  <c r="AA110" i="1"/>
  <c r="K110" i="1"/>
  <c r="G111" i="1" s="1"/>
  <c r="Y110" i="1" l="1"/>
  <c r="U110" i="1"/>
  <c r="O110" i="1"/>
  <c r="X110" i="1" s="1"/>
  <c r="Z110" i="1"/>
  <c r="F111" i="1"/>
  <c r="T111" i="1" s="1"/>
  <c r="M112" i="1" l="1"/>
  <c r="S111" i="1"/>
  <c r="V111" i="1" s="1"/>
  <c r="J111" i="1" l="1"/>
  <c r="N112" i="1"/>
  <c r="L111" i="1" s="1"/>
  <c r="P111" i="1" s="1"/>
  <c r="U111" i="1"/>
  <c r="Y111" i="1"/>
  <c r="AA111" i="1" l="1"/>
  <c r="K111" i="1"/>
  <c r="G112" i="1" s="1"/>
  <c r="Z111" i="1"/>
  <c r="O111" i="1" l="1"/>
  <c r="X111" i="1" s="1"/>
  <c r="F112" i="1"/>
  <c r="T112" i="1" s="1"/>
  <c r="S112" i="1" l="1"/>
  <c r="V112" i="1" s="1"/>
  <c r="M113" i="1"/>
  <c r="Y112" i="1" l="1"/>
  <c r="U112" i="1"/>
  <c r="J112" i="1"/>
  <c r="N113" i="1"/>
  <c r="L112" i="1" s="1"/>
  <c r="P112" i="1" s="1"/>
  <c r="K112" i="1" l="1"/>
  <c r="G113" i="1" s="1"/>
  <c r="AA112" i="1"/>
  <c r="F113" i="1" l="1"/>
  <c r="T113" i="1" s="1"/>
  <c r="S113" i="1" s="1"/>
  <c r="Z112" i="1"/>
  <c r="O112" i="1"/>
  <c r="X112" i="1" s="1"/>
  <c r="M114" i="1" l="1"/>
  <c r="J113" i="1" s="1"/>
  <c r="V113" i="1"/>
  <c r="U113" i="1"/>
  <c r="Y113" i="1" l="1"/>
  <c r="N114" i="1"/>
  <c r="L113" i="1" s="1"/>
  <c r="P113" i="1" s="1"/>
  <c r="Z113" i="1" s="1"/>
  <c r="O113" i="1" l="1"/>
  <c r="X113" i="1" s="1"/>
  <c r="K113" i="1"/>
  <c r="G114" i="1" s="1"/>
  <c r="AA113" i="1"/>
  <c r="F114" i="1"/>
  <c r="T114" i="1" s="1"/>
  <c r="M115" i="1" l="1"/>
  <c r="N115" i="1" s="1"/>
  <c r="K114" i="1" s="1"/>
  <c r="S114" i="1"/>
  <c r="V114" i="1" s="1"/>
  <c r="J114" i="1" l="1"/>
  <c r="G115" i="1" s="1"/>
  <c r="L114" i="1"/>
  <c r="P114" i="1" s="1"/>
  <c r="U114" i="1"/>
  <c r="Y114" i="1"/>
  <c r="AA114" i="1"/>
  <c r="O114" i="1" l="1"/>
  <c r="X114" i="1" s="1"/>
  <c r="Z114" i="1"/>
  <c r="F115" i="1"/>
  <c r="T115" i="1" s="1"/>
  <c r="M116" i="1" l="1"/>
  <c r="S115" i="1"/>
  <c r="V115" i="1" s="1"/>
  <c r="N116" i="1" l="1"/>
  <c r="L115" i="1" s="1"/>
  <c r="P115" i="1" s="1"/>
  <c r="U115" i="1"/>
  <c r="Y115" i="1"/>
  <c r="J115" i="1"/>
  <c r="AA115" i="1" l="1"/>
  <c r="K115" i="1"/>
  <c r="F116" i="1" s="1"/>
  <c r="O115" i="1"/>
  <c r="X115" i="1" s="1"/>
  <c r="G116" i="1" l="1"/>
  <c r="M117" i="1" s="1"/>
  <c r="Z115" i="1"/>
  <c r="T116" i="1" l="1"/>
  <c r="S116" i="1" s="1"/>
  <c r="V116" i="1" s="1"/>
  <c r="J116" i="1"/>
  <c r="N117" i="1"/>
  <c r="L116" i="1" s="1"/>
  <c r="P116" i="1" s="1"/>
  <c r="U116" i="1" l="1"/>
  <c r="Y116" i="1"/>
  <c r="AA116" i="1"/>
  <c r="K116" i="1"/>
  <c r="G117" i="1" s="1"/>
  <c r="Z116" i="1"/>
  <c r="F117" i="1" l="1"/>
  <c r="T117" i="1" s="1"/>
  <c r="S117" i="1" s="1"/>
  <c r="O116" i="1"/>
  <c r="X116" i="1" s="1"/>
  <c r="M118" i="1"/>
  <c r="V117" i="1" l="1"/>
  <c r="J117" i="1"/>
  <c r="N118" i="1"/>
  <c r="U117" i="1"/>
  <c r="Y117" i="1"/>
  <c r="L117" i="1" l="1"/>
  <c r="P117" i="1" s="1"/>
  <c r="Z117" i="1" s="1"/>
  <c r="AA117" i="1"/>
  <c r="K117" i="1"/>
  <c r="G118" i="1" s="1"/>
  <c r="O117" i="1" l="1"/>
  <c r="X117" i="1" s="1"/>
  <c r="F118" i="1"/>
  <c r="T118" i="1" s="1"/>
  <c r="M119" i="1" l="1"/>
  <c r="S118" i="1"/>
  <c r="V118" i="1" s="1"/>
  <c r="J118" i="1" l="1"/>
  <c r="N119" i="1"/>
  <c r="L118" i="1" s="1"/>
  <c r="P118" i="1" s="1"/>
  <c r="U118" i="1"/>
  <c r="Y118" i="1"/>
  <c r="AA118" i="1" l="1"/>
  <c r="K118" i="1"/>
  <c r="G119" i="1" s="1"/>
  <c r="Z118" i="1"/>
  <c r="O118" i="1"/>
  <c r="X118" i="1" s="1"/>
  <c r="F119" i="1" l="1"/>
  <c r="T119" i="1" s="1"/>
  <c r="M120" i="1" l="1"/>
  <c r="S119" i="1"/>
  <c r="V119" i="1" s="1"/>
  <c r="N120" i="1" l="1"/>
  <c r="K119" i="1" s="1"/>
  <c r="J119" i="1"/>
  <c r="U119" i="1"/>
  <c r="Y119" i="1"/>
  <c r="AA119" i="1" l="1"/>
  <c r="G120" i="1"/>
  <c r="L119" i="1"/>
  <c r="P119" i="1" s="1"/>
  <c r="Z119" i="1" s="1"/>
  <c r="F120" i="1"/>
  <c r="T120" i="1" s="1"/>
  <c r="O119" i="1" l="1"/>
  <c r="X119" i="1" s="1"/>
  <c r="M121" i="1"/>
  <c r="S120" i="1"/>
  <c r="V120" i="1" s="1"/>
  <c r="N121" i="1" l="1"/>
  <c r="L120" i="1" s="1"/>
  <c r="P120" i="1" s="1"/>
  <c r="J120" i="1"/>
  <c r="U120" i="1"/>
  <c r="Y120" i="1"/>
  <c r="AA120" i="1" l="1"/>
  <c r="K120" i="1"/>
  <c r="G121" i="1" s="1"/>
  <c r="O120" i="1"/>
  <c r="X120" i="1" s="1"/>
  <c r="Z120" i="1"/>
  <c r="F121" i="1" l="1"/>
  <c r="M122" i="1" s="1"/>
  <c r="T121" i="1" l="1"/>
  <c r="S121" i="1" s="1"/>
  <c r="V121" i="1" s="1"/>
  <c r="N122" i="1"/>
  <c r="K121" i="1" s="1"/>
  <c r="J121" i="1"/>
  <c r="G122" i="1" l="1"/>
  <c r="AA121" i="1"/>
  <c r="L121" i="1"/>
  <c r="P121" i="1" s="1"/>
  <c r="Z121" i="1" s="1"/>
  <c r="U121" i="1"/>
  <c r="Y121" i="1"/>
  <c r="F122" i="1"/>
  <c r="T122" i="1" l="1"/>
  <c r="S122" i="1" s="1"/>
  <c r="V122" i="1" s="1"/>
  <c r="O121" i="1"/>
  <c r="X121" i="1" s="1"/>
  <c r="M123" i="1"/>
  <c r="N123" i="1" l="1"/>
  <c r="U122" i="1"/>
  <c r="Y122" i="1"/>
  <c r="J122" i="1"/>
  <c r="L122" i="1" l="1"/>
  <c r="P122" i="1" s="1"/>
  <c r="AA122" i="1"/>
  <c r="K122" i="1"/>
  <c r="G123" i="1" s="1"/>
  <c r="O122" i="1" l="1"/>
  <c r="X122" i="1" s="1"/>
  <c r="F123" i="1"/>
  <c r="M124" i="1" s="1"/>
  <c r="Z122" i="1"/>
  <c r="T123" i="1" l="1"/>
  <c r="S123" i="1" s="1"/>
  <c r="N124" i="1"/>
  <c r="J123" i="1"/>
  <c r="V123" i="1" l="1"/>
  <c r="Y123" i="1"/>
  <c r="U123" i="1"/>
  <c r="L123" i="1"/>
  <c r="P123" i="1" s="1"/>
  <c r="AA123" i="1"/>
  <c r="K123" i="1"/>
  <c r="G124" i="1" s="1"/>
  <c r="O123" i="1" l="1"/>
  <c r="X123" i="1" s="1"/>
  <c r="F124" i="1"/>
  <c r="T124" i="1" s="1"/>
  <c r="Z123" i="1"/>
  <c r="M125" i="1" l="1"/>
  <c r="J124" i="1" s="1"/>
  <c r="S124" i="1"/>
  <c r="V124" i="1" s="1"/>
  <c r="N125" i="1" l="1"/>
  <c r="L124" i="1" s="1"/>
  <c r="P124" i="1" s="1"/>
  <c r="Z124" i="1" s="1"/>
  <c r="Y124" i="1"/>
  <c r="U124" i="1"/>
  <c r="K124" i="1" l="1"/>
  <c r="F125" i="1" s="1"/>
  <c r="AA124" i="1"/>
  <c r="O124" i="1"/>
  <c r="X124" i="1" s="1"/>
  <c r="G125" i="1" l="1"/>
  <c r="M126" i="1" s="1"/>
  <c r="J125" i="1" s="1"/>
  <c r="N126" i="1" l="1"/>
  <c r="L125" i="1" s="1"/>
  <c r="P125" i="1" s="1"/>
  <c r="Z125" i="1" s="1"/>
  <c r="T125" i="1"/>
  <c r="S125" i="1" s="1"/>
  <c r="V125" i="1" l="1"/>
  <c r="K125" i="1"/>
  <c r="G126" i="1" s="1"/>
  <c r="AA125" i="1"/>
  <c r="O125" i="1"/>
  <c r="X125" i="1" s="1"/>
  <c r="U125" i="1"/>
  <c r="Y125" i="1"/>
  <c r="F126" i="1" l="1"/>
  <c r="T126" i="1" s="1"/>
  <c r="S126" i="1" s="1"/>
  <c r="M127" i="1"/>
  <c r="V126" i="1" l="1"/>
  <c r="U126" i="1"/>
  <c r="N127" i="1"/>
  <c r="L126" i="1" s="1"/>
  <c r="P126" i="1" s="1"/>
  <c r="Y126" i="1"/>
  <c r="J126" i="1"/>
  <c r="K126" i="1" l="1"/>
  <c r="G127" i="1" s="1"/>
  <c r="AA126" i="1"/>
  <c r="O126" i="1"/>
  <c r="X126" i="1" s="1"/>
  <c r="Z126" i="1"/>
  <c r="F127" i="1" l="1"/>
  <c r="T127" i="1" s="1"/>
  <c r="M128" i="1" l="1"/>
  <c r="J127" i="1" s="1"/>
  <c r="S127" i="1"/>
  <c r="V127" i="1" s="1"/>
  <c r="Y127" i="1" l="1"/>
  <c r="N128" i="1"/>
  <c r="L127" i="1" s="1"/>
  <c r="P127" i="1" s="1"/>
  <c r="Z127" i="1" s="1"/>
  <c r="U127" i="1"/>
  <c r="AA127" i="1"/>
  <c r="O127" i="1" l="1"/>
  <c r="X127" i="1" s="1"/>
  <c r="K127" i="1"/>
  <c r="G128" i="1" s="1"/>
  <c r="F128" i="1" l="1"/>
  <c r="T128" i="1" s="1"/>
  <c r="S128" i="1" s="1"/>
  <c r="U128" i="1" s="1"/>
  <c r="V128" i="1" l="1"/>
  <c r="M129" i="1"/>
  <c r="J128" i="1" s="1"/>
  <c r="N129" i="1" l="1"/>
  <c r="L128" i="1" s="1"/>
  <c r="P128" i="1" s="1"/>
  <c r="Z128" i="1" s="1"/>
  <c r="Y128" i="1"/>
  <c r="K128" i="1"/>
  <c r="G129" i="1" s="1"/>
  <c r="AA128" i="1" l="1"/>
  <c r="O128" i="1"/>
  <c r="X128" i="1" s="1"/>
  <c r="F129" i="1"/>
  <c r="T129" i="1" s="1"/>
  <c r="S129" i="1" s="1"/>
  <c r="V129" i="1" s="1"/>
  <c r="M130" i="1" l="1"/>
  <c r="J129" i="1" s="1"/>
  <c r="U129" i="1"/>
  <c r="Y129" i="1"/>
  <c r="N130" i="1" l="1"/>
  <c r="L129" i="1" s="1"/>
  <c r="P129" i="1" s="1"/>
  <c r="Z129" i="1" s="1"/>
  <c r="K129" i="1" l="1"/>
  <c r="G130" i="1" s="1"/>
  <c r="O129" i="1"/>
  <c r="X129" i="1" s="1"/>
  <c r="AA129" i="1"/>
  <c r="F130" i="1" l="1"/>
  <c r="T130" i="1" s="1"/>
  <c r="S130" i="1" s="1"/>
  <c r="V130" i="1" s="1"/>
  <c r="M131" i="1" l="1"/>
  <c r="N131" i="1" s="1"/>
  <c r="U130" i="1"/>
  <c r="Y130" i="1" l="1"/>
  <c r="J130" i="1"/>
  <c r="K130" i="1"/>
  <c r="AA130" i="1"/>
  <c r="L130" i="1"/>
  <c r="P130" i="1" s="1"/>
  <c r="Z130" i="1" s="1"/>
  <c r="G131" i="1" l="1"/>
  <c r="F131" i="1"/>
  <c r="O130" i="1"/>
  <c r="X130" i="1" s="1"/>
  <c r="T131" i="1" l="1"/>
  <c r="M132" i="1"/>
  <c r="N132" i="1" s="1"/>
  <c r="S131" i="1"/>
  <c r="V131" i="1" s="1"/>
  <c r="J131" i="1"/>
  <c r="L131" i="1" l="1"/>
  <c r="P131" i="1" s="1"/>
  <c r="AA131" i="1"/>
  <c r="K131" i="1"/>
  <c r="G132" i="1" s="1"/>
  <c r="U131" i="1"/>
  <c r="Y131" i="1"/>
  <c r="Z131" i="1" l="1"/>
  <c r="O131" i="1"/>
  <c r="X131" i="1" s="1"/>
  <c r="F132" i="1"/>
  <c r="M133" i="1" s="1"/>
  <c r="T132" i="1" l="1"/>
  <c r="N133" i="1"/>
  <c r="K132" i="1" s="1"/>
  <c r="J132" i="1"/>
  <c r="L132" i="1" l="1"/>
  <c r="P132" i="1" s="1"/>
  <c r="S132" i="1"/>
  <c r="V132" i="1" s="1"/>
  <c r="AA132" i="1"/>
  <c r="Y132" i="1"/>
  <c r="G133" i="1"/>
  <c r="U132" i="1" l="1"/>
  <c r="Z132" i="1"/>
  <c r="O132" i="1"/>
  <c r="X132" i="1" s="1"/>
  <c r="F133" i="1"/>
  <c r="T133" i="1" l="1"/>
  <c r="M134" i="1"/>
  <c r="S133" i="1" l="1"/>
  <c r="V133" i="1" s="1"/>
  <c r="J133" i="1"/>
  <c r="N134" i="1"/>
  <c r="L133" i="1" l="1"/>
  <c r="P133" i="1" s="1"/>
  <c r="AA133" i="1"/>
  <c r="K133" i="1"/>
  <c r="G134" i="1" s="1"/>
  <c r="U133" i="1"/>
  <c r="Y133" i="1"/>
  <c r="Z133" i="1" l="1"/>
  <c r="O133" i="1"/>
  <c r="X133" i="1" s="1"/>
  <c r="F134" i="1"/>
  <c r="M135" i="1" s="1"/>
  <c r="T134" i="1" l="1"/>
  <c r="N135" i="1"/>
  <c r="K134" i="1" s="1"/>
  <c r="J134" i="1"/>
  <c r="L134" i="1" l="1"/>
  <c r="P134" i="1" s="1"/>
  <c r="S134" i="1"/>
  <c r="V134" i="1" s="1"/>
  <c r="AA134" i="1"/>
  <c r="Y134" i="1"/>
  <c r="G135" i="1"/>
  <c r="U134" i="1" l="1"/>
  <c r="Z134" i="1"/>
  <c r="O134" i="1"/>
  <c r="X134" i="1" s="1"/>
  <c r="F135" i="1"/>
  <c r="T135" i="1" l="1"/>
  <c r="M136" i="1"/>
  <c r="S135" i="1" l="1"/>
  <c r="V135" i="1" s="1"/>
  <c r="N136" i="1"/>
  <c r="J135" i="1"/>
  <c r="L135" i="1" l="1"/>
  <c r="P135" i="1" s="1"/>
  <c r="AA135" i="1"/>
  <c r="K135" i="1"/>
  <c r="G136" i="1" s="1"/>
  <c r="U135" i="1"/>
  <c r="Y135" i="1"/>
  <c r="Z135" i="1" l="1"/>
  <c r="O135" i="1"/>
  <c r="X135" i="1" s="1"/>
  <c r="F136" i="1"/>
  <c r="T136" i="1" l="1"/>
  <c r="M137" i="1"/>
  <c r="S136" i="1" l="1"/>
  <c r="V136" i="1" s="1"/>
  <c r="N137" i="1"/>
  <c r="L136" i="1" s="1"/>
  <c r="P136" i="1" s="1"/>
  <c r="J136" i="1"/>
  <c r="AA136" i="1" l="1"/>
  <c r="K136" i="1"/>
  <c r="G137" i="1" s="1"/>
  <c r="U136" i="1"/>
  <c r="Y136" i="1"/>
  <c r="Z136" i="1" l="1"/>
  <c r="O136" i="1"/>
  <c r="X136" i="1" s="1"/>
  <c r="F137" i="1"/>
  <c r="T137" i="1" l="1"/>
  <c r="M138" i="1"/>
  <c r="S137" i="1" l="1"/>
  <c r="V137" i="1" s="1"/>
  <c r="N138" i="1"/>
  <c r="J137" i="1"/>
  <c r="L137" i="1" l="1"/>
  <c r="P137" i="1" s="1"/>
  <c r="AA137" i="1"/>
  <c r="K137" i="1"/>
  <c r="G138" i="1" s="1"/>
  <c r="U137" i="1"/>
  <c r="Y137" i="1"/>
  <c r="O137" i="1" l="1"/>
  <c r="X137" i="1" s="1"/>
  <c r="Z137" i="1"/>
  <c r="F138" i="1"/>
  <c r="T138" i="1" l="1"/>
  <c r="M139" i="1"/>
  <c r="S138" i="1" l="1"/>
  <c r="V138" i="1" s="1"/>
  <c r="J138" i="1"/>
  <c r="N139" i="1"/>
  <c r="K138" i="1" s="1"/>
  <c r="L138" i="1" l="1"/>
  <c r="P138" i="1" s="1"/>
  <c r="U138" i="1"/>
  <c r="Y138" i="1"/>
  <c r="AA138" i="1"/>
  <c r="G139" i="1"/>
  <c r="Z138" i="1" l="1"/>
  <c r="O138" i="1"/>
  <c r="X138" i="1" s="1"/>
  <c r="F139" i="1"/>
  <c r="M140" i="1" s="1"/>
  <c r="T139" i="1" l="1"/>
  <c r="N140" i="1"/>
  <c r="K139" i="1" s="1"/>
  <c r="J139" i="1"/>
  <c r="L139" i="1" l="1"/>
  <c r="P139" i="1" s="1"/>
  <c r="S139" i="1"/>
  <c r="V139" i="1" s="1"/>
  <c r="AA139" i="1"/>
  <c r="G140" i="1"/>
  <c r="Y139" i="1" l="1"/>
  <c r="U139" i="1"/>
  <c r="Z139" i="1"/>
  <c r="O139" i="1"/>
  <c r="X139" i="1" s="1"/>
  <c r="F140" i="1"/>
  <c r="T140" i="1" l="1"/>
  <c r="M141" i="1"/>
  <c r="S140" i="1" l="1"/>
  <c r="V140" i="1" s="1"/>
  <c r="N141" i="1"/>
  <c r="L140" i="1" s="1"/>
  <c r="P140" i="1" s="1"/>
  <c r="J140" i="1"/>
  <c r="AA140" i="1" l="1"/>
  <c r="K140" i="1"/>
  <c r="G141" i="1" s="1"/>
  <c r="U140" i="1"/>
  <c r="Y140" i="1"/>
  <c r="O140" i="1" l="1"/>
  <c r="X140" i="1" s="1"/>
  <c r="Z140" i="1"/>
  <c r="F141" i="1"/>
  <c r="T141" i="1" l="1"/>
  <c r="M142" i="1"/>
  <c r="S141" i="1" l="1"/>
  <c r="V141" i="1" s="1"/>
  <c r="N142" i="1"/>
  <c r="K141" i="1" s="1"/>
  <c r="J141" i="1"/>
  <c r="L141" i="1" l="1"/>
  <c r="P141" i="1" s="1"/>
  <c r="AA141" i="1"/>
  <c r="U141" i="1"/>
  <c r="Y141" i="1"/>
  <c r="G142" i="1"/>
  <c r="Z141" i="1" l="1"/>
  <c r="O141" i="1"/>
  <c r="X141" i="1" s="1"/>
  <c r="F142" i="1"/>
  <c r="T142" i="1" l="1"/>
  <c r="M143" i="1"/>
  <c r="S142" i="1" l="1"/>
  <c r="V142" i="1" s="1"/>
  <c r="N143" i="1"/>
  <c r="J142" i="1"/>
  <c r="L142" i="1" l="1"/>
  <c r="P142" i="1" s="1"/>
  <c r="AA142" i="1"/>
  <c r="K142" i="1"/>
  <c r="G143" i="1" s="1"/>
  <c r="U142" i="1"/>
  <c r="Y142" i="1"/>
  <c r="Z142" i="1" l="1"/>
  <c r="O142" i="1"/>
  <c r="X142" i="1" s="1"/>
  <c r="F143" i="1"/>
  <c r="T143" i="1" l="1"/>
  <c r="M144" i="1"/>
  <c r="S143" i="1" l="1"/>
  <c r="V143" i="1" s="1"/>
  <c r="N144" i="1"/>
  <c r="K143" i="1" s="1"/>
  <c r="J143" i="1"/>
  <c r="L143" i="1" l="1"/>
  <c r="P143" i="1" s="1"/>
  <c r="Z143" i="1" s="1"/>
  <c r="U143" i="1"/>
  <c r="Y143" i="1"/>
  <c r="AA143" i="1"/>
  <c r="G144" i="1"/>
  <c r="O143" i="1" l="1"/>
  <c r="X143" i="1" s="1"/>
  <c r="F144" i="1"/>
  <c r="T144" i="1" l="1"/>
  <c r="M145" i="1"/>
  <c r="S144" i="1" l="1"/>
  <c r="V144" i="1" s="1"/>
  <c r="N145" i="1"/>
  <c r="J144" i="1"/>
  <c r="L144" i="1" l="1"/>
  <c r="P144" i="1" s="1"/>
  <c r="Z144" i="1" s="1"/>
  <c r="K144" i="1"/>
  <c r="G145" i="1" s="1"/>
  <c r="AA144" i="1"/>
  <c r="U144" i="1"/>
  <c r="Y144" i="1"/>
  <c r="O144" i="1" l="1"/>
  <c r="X144" i="1" s="1"/>
  <c r="F145" i="1"/>
  <c r="T145" i="1" l="1"/>
  <c r="M146" i="1"/>
  <c r="S145" i="1" l="1"/>
  <c r="V145" i="1" s="1"/>
  <c r="N146" i="1"/>
  <c r="L145" i="1" s="1"/>
  <c r="P145" i="1" s="1"/>
  <c r="J145" i="1"/>
  <c r="K145" i="1" l="1"/>
  <c r="G146" i="1" s="1"/>
  <c r="O145" i="1"/>
  <c r="X145" i="1" s="1"/>
  <c r="Z145" i="1"/>
  <c r="AA145" i="1"/>
  <c r="U145" i="1"/>
  <c r="Y145" i="1"/>
  <c r="F146" i="1" l="1"/>
  <c r="T146" i="1" l="1"/>
  <c r="M147" i="1"/>
  <c r="S146" i="1" l="1"/>
  <c r="V146" i="1" s="1"/>
  <c r="N147" i="1"/>
  <c r="J146" i="1"/>
  <c r="L146" i="1" l="1"/>
  <c r="P146" i="1" s="1"/>
  <c r="Z146" i="1" s="1"/>
  <c r="K146" i="1"/>
  <c r="G147" i="1" s="1"/>
  <c r="AA146" i="1"/>
  <c r="U146" i="1"/>
  <c r="Y146" i="1"/>
  <c r="O146" i="1" l="1"/>
  <c r="X146" i="1" s="1"/>
  <c r="F147" i="1"/>
  <c r="T147" i="1" l="1"/>
  <c r="M148" i="1"/>
  <c r="S147" i="1" l="1"/>
  <c r="V147" i="1" s="1"/>
  <c r="N148" i="1"/>
  <c r="J147" i="1"/>
  <c r="L147" i="1" l="1"/>
  <c r="P147" i="1" s="1"/>
  <c r="Z147" i="1" s="1"/>
  <c r="K147" i="1"/>
  <c r="G148" i="1" s="1"/>
  <c r="AA147" i="1"/>
  <c r="U147" i="1"/>
  <c r="Y147" i="1"/>
  <c r="O147" i="1" l="1"/>
  <c r="X147" i="1" s="1"/>
  <c r="F148" i="1"/>
  <c r="T148" i="1" l="1"/>
  <c r="M149" i="1"/>
  <c r="S148" i="1" l="1"/>
  <c r="V148" i="1" s="1"/>
  <c r="J148" i="1"/>
  <c r="N149" i="1"/>
  <c r="L148" i="1" l="1"/>
  <c r="P148" i="1" s="1"/>
  <c r="AA148" i="1"/>
  <c r="K148" i="1"/>
  <c r="G149" i="1" s="1"/>
  <c r="U148" i="1"/>
  <c r="Y148" i="1"/>
  <c r="Z148" i="1" l="1"/>
  <c r="O148" i="1"/>
  <c r="X148" i="1" s="1"/>
  <c r="F149" i="1"/>
  <c r="T149" i="1" s="1"/>
  <c r="M150" i="1" l="1"/>
  <c r="S149" i="1"/>
  <c r="V149" i="1" s="1"/>
  <c r="N150" i="1" l="1"/>
  <c r="J149" i="1"/>
  <c r="U149" i="1"/>
  <c r="Y149" i="1"/>
  <c r="L149" i="1" l="1"/>
  <c r="P149" i="1" s="1"/>
  <c r="AA149" i="1"/>
  <c r="K149" i="1"/>
  <c r="G150" i="1" s="1"/>
  <c r="O149" i="1" l="1"/>
  <c r="X149" i="1" s="1"/>
  <c r="Z149" i="1"/>
  <c r="F150" i="1"/>
  <c r="T150" i="1" s="1"/>
  <c r="S150" i="1" l="1"/>
  <c r="V150" i="1" s="1"/>
  <c r="M151" i="1"/>
  <c r="U150" i="1" l="1"/>
  <c r="J150" i="1"/>
  <c r="Y150" i="1"/>
  <c r="N151" i="1"/>
  <c r="K150" i="1" s="1"/>
  <c r="L150" i="1" l="1"/>
  <c r="P150" i="1" s="1"/>
  <c r="AA150" i="1"/>
  <c r="O150" i="1" l="1"/>
  <c r="X150" i="1" s="1"/>
  <c r="Z150" i="1"/>
  <c r="G151" i="1"/>
  <c r="F151" i="1"/>
  <c r="T151" i="1" l="1"/>
  <c r="M152" i="1"/>
  <c r="S151" i="1" l="1"/>
  <c r="V151" i="1" s="1"/>
  <c r="J151" i="1"/>
  <c r="N152" i="1"/>
  <c r="K151" i="1" s="1"/>
  <c r="L151" i="1" l="1"/>
  <c r="P151" i="1" s="1"/>
  <c r="AA151" i="1"/>
  <c r="G152" i="1"/>
  <c r="Y151" i="1"/>
  <c r="U151" i="1"/>
  <c r="F152" i="1" l="1"/>
  <c r="T152" i="1" s="1"/>
  <c r="O151" i="1"/>
  <c r="X151" i="1" s="1"/>
  <c r="Z151" i="1"/>
  <c r="S152" i="1" l="1"/>
  <c r="U152" i="1" s="1"/>
  <c r="M153" i="1"/>
  <c r="V152" i="1" l="1"/>
  <c r="N153" i="1"/>
  <c r="K152" i="1" s="1"/>
  <c r="Y152" i="1"/>
  <c r="J152" i="1"/>
  <c r="AA152" i="1" l="1"/>
  <c r="L152" i="1"/>
  <c r="P152" i="1" s="1"/>
  <c r="Z152" i="1" s="1"/>
  <c r="G153" i="1"/>
  <c r="F153" i="1"/>
  <c r="O152" i="1" l="1"/>
  <c r="X152" i="1" s="1"/>
  <c r="T153" i="1"/>
  <c r="M154" i="1"/>
  <c r="S153" i="1" l="1"/>
  <c r="V153" i="1" s="1"/>
  <c r="N154" i="1"/>
  <c r="K153" i="1" s="1"/>
  <c r="J153" i="1"/>
  <c r="L153" i="1" l="1"/>
  <c r="P153" i="1" s="1"/>
  <c r="Y153" i="1"/>
  <c r="U153" i="1"/>
  <c r="AA153" i="1"/>
  <c r="G154" i="1" l="1"/>
  <c r="F154" i="1"/>
  <c r="O153" i="1"/>
  <c r="X153" i="1" s="1"/>
  <c r="Z153" i="1"/>
  <c r="T154" i="1" l="1"/>
  <c r="M155" i="1"/>
  <c r="S154" i="1" l="1"/>
  <c r="V154" i="1" s="1"/>
  <c r="N155" i="1"/>
  <c r="K154" i="1" s="1"/>
  <c r="J154" i="1"/>
  <c r="L154" i="1" l="1"/>
  <c r="P154" i="1" s="1"/>
  <c r="Z154" i="1" s="1"/>
  <c r="F155" i="1"/>
  <c r="Y154" i="1"/>
  <c r="U154" i="1"/>
  <c r="O154" i="1"/>
  <c r="X154" i="1" s="1"/>
  <c r="G155" i="1"/>
  <c r="AA154" i="1"/>
  <c r="M156" i="1" l="1"/>
  <c r="N156" i="1" s="1"/>
  <c r="K155" i="1" s="1"/>
  <c r="T155" i="1"/>
  <c r="S155" i="1" l="1"/>
  <c r="U155" i="1" s="1"/>
  <c r="J155" i="1"/>
  <c r="G156" i="1" s="1"/>
  <c r="L155" i="1"/>
  <c r="P155" i="1" s="1"/>
  <c r="AA155" i="1"/>
  <c r="Y155" i="1" l="1"/>
  <c r="V155" i="1"/>
  <c r="F156" i="1"/>
  <c r="O155" i="1"/>
  <c r="X155" i="1" s="1"/>
  <c r="Z155" i="1"/>
  <c r="T156" i="1" l="1"/>
  <c r="M157" i="1"/>
  <c r="J156" i="1" l="1"/>
  <c r="N157" i="1"/>
  <c r="K156" i="1" s="1"/>
  <c r="S156" i="1"/>
  <c r="V156" i="1" s="1"/>
  <c r="L156" i="1" l="1"/>
  <c r="P156" i="1" s="1"/>
  <c r="U156" i="1"/>
  <c r="Y156" i="1"/>
  <c r="AA156" i="1"/>
  <c r="G157" i="1"/>
  <c r="Z156" i="1" l="1"/>
  <c r="O156" i="1"/>
  <c r="X156" i="1" s="1"/>
  <c r="F157" i="1"/>
  <c r="T157" i="1" l="1"/>
  <c r="M158" i="1"/>
  <c r="J157" i="1" l="1"/>
  <c r="N158" i="1"/>
  <c r="K157" i="1" s="1"/>
  <c r="S157" i="1"/>
  <c r="V157" i="1" s="1"/>
  <c r="L157" i="1" l="1"/>
  <c r="P157" i="1" s="1"/>
  <c r="G158" i="1"/>
  <c r="AA157" i="1"/>
  <c r="U157" i="1"/>
  <c r="Y157" i="1"/>
  <c r="F158" i="1"/>
  <c r="O157" i="1" l="1"/>
  <c r="X157" i="1" s="1"/>
  <c r="Z157" i="1"/>
  <c r="T158" i="1"/>
  <c r="M159" i="1"/>
  <c r="N159" i="1" l="1"/>
  <c r="J158" i="1"/>
  <c r="S158" i="1"/>
  <c r="V158" i="1" s="1"/>
  <c r="L158" i="1" l="1"/>
  <c r="P158" i="1" s="1"/>
  <c r="Z158" i="1" s="1"/>
  <c r="K158" i="1"/>
  <c r="G159" i="1" s="1"/>
  <c r="Y158" i="1"/>
  <c r="U158" i="1"/>
  <c r="AA158" i="1"/>
  <c r="O158" i="1" l="1"/>
  <c r="X158" i="1" s="1"/>
  <c r="F159" i="1"/>
  <c r="T159" i="1" l="1"/>
  <c r="M160" i="1"/>
  <c r="J159" i="1" l="1"/>
  <c r="N160" i="1"/>
  <c r="K159" i="1" s="1"/>
  <c r="S159" i="1"/>
  <c r="V159" i="1" s="1"/>
  <c r="L159" i="1" l="1"/>
  <c r="P159" i="1" s="1"/>
  <c r="AA159" i="1"/>
  <c r="G160" i="1"/>
  <c r="U159" i="1"/>
  <c r="Y159" i="1"/>
  <c r="F160" i="1"/>
  <c r="T160" i="1" l="1"/>
  <c r="M161" i="1"/>
  <c r="Z159" i="1"/>
  <c r="O159" i="1"/>
  <c r="X159" i="1" s="1"/>
  <c r="J160" i="1" l="1"/>
  <c r="N161" i="1"/>
  <c r="K160" i="1" s="1"/>
  <c r="S160" i="1"/>
  <c r="V160" i="1" s="1"/>
  <c r="L160" i="1" l="1"/>
  <c r="P160" i="1" s="1"/>
  <c r="G161" i="1"/>
  <c r="AA160" i="1"/>
  <c r="U160" i="1"/>
  <c r="Y160" i="1"/>
  <c r="F161" i="1"/>
  <c r="O160" i="1" l="1"/>
  <c r="X160" i="1" s="1"/>
  <c r="Z160" i="1"/>
  <c r="T161" i="1"/>
  <c r="M162" i="1"/>
  <c r="J161" i="1" l="1"/>
  <c r="N162" i="1"/>
  <c r="K161" i="1" s="1"/>
  <c r="S161" i="1"/>
  <c r="V161" i="1" s="1"/>
  <c r="L161" i="1" l="1"/>
  <c r="P161" i="1" s="1"/>
  <c r="Y161" i="1"/>
  <c r="U161" i="1"/>
  <c r="AA161" i="1"/>
  <c r="G162" i="1"/>
  <c r="O161" i="1" l="1"/>
  <c r="X161" i="1" s="1"/>
  <c r="Z161" i="1"/>
  <c r="F162" i="1"/>
  <c r="M163" i="1" l="1"/>
  <c r="T162" i="1"/>
  <c r="S162" i="1" l="1"/>
  <c r="V162" i="1" s="1"/>
  <c r="N163" i="1"/>
  <c r="K162" i="1" s="1"/>
  <c r="J162" i="1"/>
  <c r="L162" i="1" l="1"/>
  <c r="P162" i="1" s="1"/>
  <c r="Z162" i="1" s="1"/>
  <c r="G163" i="1"/>
  <c r="Y162" i="1"/>
  <c r="U162" i="1"/>
  <c r="F163" i="1"/>
  <c r="AA162" i="1"/>
  <c r="O162" i="1" l="1"/>
  <c r="X162" i="1" s="1"/>
  <c r="T163" i="1"/>
  <c r="M164" i="1"/>
  <c r="J163" i="1" l="1"/>
  <c r="N164" i="1"/>
  <c r="K163" i="1" s="1"/>
  <c r="S163" i="1"/>
  <c r="V163" i="1" s="1"/>
  <c r="L163" i="1" l="1"/>
  <c r="P163" i="1" s="1"/>
  <c r="AA163" i="1"/>
  <c r="G164" i="1"/>
  <c r="Y163" i="1"/>
  <c r="U163" i="1"/>
  <c r="F164" i="1"/>
  <c r="T164" i="1" l="1"/>
  <c r="M165" i="1"/>
  <c r="O163" i="1"/>
  <c r="X163" i="1" s="1"/>
  <c r="Z163" i="1"/>
  <c r="S164" i="1" l="1"/>
  <c r="V164" i="1" s="1"/>
  <c r="J164" i="1"/>
  <c r="N165" i="1"/>
  <c r="K164" i="1" s="1"/>
  <c r="L164" i="1" l="1"/>
  <c r="P164" i="1" s="1"/>
  <c r="F165" i="1"/>
  <c r="G165" i="1"/>
  <c r="AA164" i="1"/>
  <c r="U164" i="1"/>
  <c r="Y164" i="1"/>
  <c r="O164" i="1" l="1"/>
  <c r="X164" i="1" s="1"/>
  <c r="Z164" i="1"/>
  <c r="T165" i="1"/>
  <c r="M166" i="1"/>
  <c r="S165" i="1" l="1"/>
  <c r="U165" i="1" s="1"/>
  <c r="J165" i="1"/>
  <c r="N166" i="1"/>
  <c r="L165" i="1" s="1"/>
  <c r="P165" i="1" s="1"/>
  <c r="Y165" i="1" l="1"/>
  <c r="V165" i="1"/>
  <c r="K165" i="1"/>
  <c r="F166" i="1" s="1"/>
  <c r="O165" i="1"/>
  <c r="X165" i="1" s="1"/>
  <c r="AA165" i="1"/>
  <c r="Z165" i="1"/>
  <c r="G166" i="1" l="1"/>
  <c r="T166" i="1" s="1"/>
  <c r="S166" i="1" l="1"/>
  <c r="V166" i="1" s="1"/>
  <c r="M167" i="1"/>
  <c r="U166" i="1"/>
  <c r="Y166" i="1" l="1"/>
  <c r="J166" i="1"/>
  <c r="N167" i="1"/>
  <c r="L166" i="1" l="1"/>
  <c r="P166" i="1" s="1"/>
  <c r="K166" i="1"/>
  <c r="AA166" i="1"/>
  <c r="G167" i="1" l="1"/>
  <c r="F167" i="1"/>
  <c r="Z166" i="1"/>
  <c r="O166" i="1"/>
  <c r="X166" i="1" s="1"/>
  <c r="M168" i="1" l="1"/>
  <c r="T167" i="1"/>
  <c r="S167" i="1" l="1"/>
  <c r="V167" i="1" s="1"/>
  <c r="N168" i="1"/>
  <c r="J167" i="1"/>
  <c r="Y167" i="1" l="1"/>
  <c r="U167" i="1"/>
  <c r="L167" i="1"/>
  <c r="P167" i="1" s="1"/>
  <c r="K167" i="1"/>
  <c r="G168" i="1" s="1"/>
  <c r="AA167" i="1"/>
  <c r="O167" i="1" l="1"/>
  <c r="X167" i="1" s="1"/>
  <c r="Z167" i="1"/>
  <c r="F168" i="1"/>
  <c r="T168" i="1" l="1"/>
  <c r="M169" i="1"/>
  <c r="S168" i="1" l="1"/>
  <c r="V168" i="1" s="1"/>
  <c r="N169" i="1"/>
  <c r="J168" i="1"/>
  <c r="L168" i="1" l="1"/>
  <c r="P168" i="1" s="1"/>
  <c r="U168" i="1"/>
  <c r="Y168" i="1"/>
  <c r="K168" i="1"/>
  <c r="G169" i="1" s="1"/>
  <c r="AA168" i="1"/>
  <c r="O168" i="1" l="1"/>
  <c r="X168" i="1" s="1"/>
  <c r="Z168" i="1"/>
  <c r="F169" i="1"/>
  <c r="M170" i="1" l="1"/>
  <c r="T169" i="1"/>
  <c r="S169" i="1" l="1"/>
  <c r="V169" i="1" s="1"/>
  <c r="N170" i="1"/>
  <c r="K169" i="1" s="1"/>
  <c r="J169" i="1"/>
  <c r="F170" i="1" l="1"/>
  <c r="AA169" i="1"/>
  <c r="L169" i="1"/>
  <c r="P169" i="1" s="1"/>
  <c r="Z169" i="1" s="1"/>
  <c r="G170" i="1"/>
  <c r="U169" i="1"/>
  <c r="Y169" i="1"/>
  <c r="M171" i="1" l="1"/>
  <c r="J170" i="1" s="1"/>
  <c r="O169" i="1"/>
  <c r="X169" i="1" s="1"/>
  <c r="T170" i="1"/>
  <c r="S170" i="1" s="1"/>
  <c r="N171" i="1" l="1"/>
  <c r="L170" i="1" s="1"/>
  <c r="P170" i="1" s="1"/>
  <c r="V170" i="1"/>
  <c r="U170" i="1"/>
  <c r="Y170" i="1"/>
  <c r="K170" i="1"/>
  <c r="AA170" i="1" l="1"/>
  <c r="Z170" i="1"/>
  <c r="O170" i="1"/>
  <c r="X170" i="1" s="1"/>
  <c r="G171" i="1"/>
  <c r="F171" i="1"/>
  <c r="T171" i="1" l="1"/>
  <c r="M172" i="1"/>
  <c r="S171" i="1" l="1"/>
  <c r="V171" i="1" s="1"/>
  <c r="J171" i="1"/>
  <c r="N172" i="1"/>
  <c r="L171" i="1" l="1"/>
  <c r="P171" i="1" s="1"/>
  <c r="U171" i="1"/>
  <c r="Y171" i="1"/>
  <c r="K171" i="1"/>
  <c r="AA171" i="1"/>
  <c r="Z171" i="1" l="1"/>
  <c r="O171" i="1"/>
  <c r="X171" i="1" s="1"/>
  <c r="G172" i="1"/>
  <c r="F172" i="1"/>
  <c r="M173" i="1" l="1"/>
  <c r="T172" i="1"/>
  <c r="S172" i="1" l="1"/>
  <c r="V172" i="1" s="1"/>
  <c r="N173" i="1"/>
  <c r="K172" i="1" s="1"/>
  <c r="J172" i="1"/>
  <c r="G173" i="1" l="1"/>
  <c r="L172" i="1"/>
  <c r="P172" i="1" s="1"/>
  <c r="Z172" i="1" s="1"/>
  <c r="AA172" i="1"/>
  <c r="F173" i="1"/>
  <c r="U172" i="1"/>
  <c r="Y172" i="1"/>
  <c r="O172" i="1" l="1"/>
  <c r="X172" i="1" s="1"/>
  <c r="T173" i="1"/>
  <c r="M174" i="1"/>
  <c r="S173" i="1" l="1"/>
  <c r="V173" i="1" s="1"/>
  <c r="N174" i="1"/>
  <c r="J173" i="1"/>
  <c r="L173" i="1" l="1"/>
  <c r="P173" i="1" s="1"/>
  <c r="U173" i="1"/>
  <c r="Y173" i="1"/>
  <c r="K173" i="1"/>
  <c r="G174" i="1" s="1"/>
  <c r="AA173" i="1"/>
  <c r="Z173" i="1" l="1"/>
  <c r="O173" i="1"/>
  <c r="X173" i="1" s="1"/>
  <c r="F174" i="1"/>
  <c r="T174" i="1" l="1"/>
  <c r="M175" i="1"/>
  <c r="S174" i="1" l="1"/>
  <c r="U174" i="1" s="1"/>
  <c r="N175" i="1"/>
  <c r="J174" i="1"/>
  <c r="Y174" i="1" l="1"/>
  <c r="V174" i="1"/>
  <c r="L174" i="1"/>
  <c r="K174" i="1"/>
  <c r="G175" i="1" s="1"/>
  <c r="AA174" i="1"/>
  <c r="P174" i="1" l="1"/>
  <c r="Z174" i="1" s="1"/>
  <c r="O174" i="1"/>
  <c r="X174" i="1" s="1"/>
  <c r="F175" i="1"/>
  <c r="M176" i="1" l="1"/>
  <c r="T175" i="1"/>
  <c r="S175" i="1" l="1"/>
  <c r="V175" i="1" s="1"/>
  <c r="J175" i="1"/>
  <c r="N176" i="1"/>
  <c r="U175" i="1" l="1"/>
  <c r="Y175" i="1"/>
  <c r="L175" i="1"/>
  <c r="P175" i="1" s="1"/>
  <c r="AA175" i="1"/>
  <c r="K175" i="1"/>
  <c r="G176" i="1" l="1"/>
  <c r="F176" i="1"/>
  <c r="O175" i="1"/>
  <c r="X175" i="1" s="1"/>
  <c r="Z175" i="1"/>
  <c r="M177" i="1" l="1"/>
  <c r="T176" i="1"/>
  <c r="S176" i="1" l="1"/>
  <c r="V176" i="1" s="1"/>
  <c r="J176" i="1"/>
  <c r="N177" i="1"/>
  <c r="U176" i="1" l="1"/>
  <c r="Y176" i="1"/>
  <c r="L176" i="1"/>
  <c r="P176" i="1" s="1"/>
  <c r="K176" i="1"/>
  <c r="AA176" i="1"/>
  <c r="G177" i="1" l="1"/>
  <c r="F177" i="1"/>
  <c r="O176" i="1"/>
  <c r="X176" i="1" s="1"/>
  <c r="Z176" i="1"/>
  <c r="M178" i="1" l="1"/>
  <c r="T177" i="1"/>
  <c r="S177" i="1" l="1"/>
  <c r="V177" i="1" s="1"/>
  <c r="J177" i="1"/>
  <c r="N178" i="1"/>
  <c r="U177" i="1" l="1"/>
  <c r="Y177" i="1"/>
  <c r="L177" i="1"/>
  <c r="P177" i="1" s="1"/>
  <c r="K177" i="1"/>
  <c r="AA177" i="1"/>
  <c r="Z177" i="1" l="1"/>
  <c r="O177" i="1"/>
  <c r="X177" i="1" s="1"/>
  <c r="G178" i="1"/>
  <c r="F178" i="1"/>
  <c r="T178" i="1" l="1"/>
  <c r="M179" i="1"/>
  <c r="S178" i="1" l="1"/>
  <c r="U178" i="1" s="1"/>
  <c r="J178" i="1"/>
  <c r="N179" i="1"/>
  <c r="Y178" i="1" l="1"/>
  <c r="V178" i="1"/>
  <c r="L178" i="1"/>
  <c r="P178" i="1" s="1"/>
  <c r="AA178" i="1"/>
  <c r="K178" i="1"/>
  <c r="G179" i="1" l="1"/>
  <c r="F179" i="1"/>
  <c r="Z178" i="1"/>
  <c r="O178" i="1"/>
  <c r="X178" i="1" s="1"/>
  <c r="T179" i="1" l="1"/>
  <c r="M180" i="1"/>
  <c r="J179" i="1" l="1"/>
  <c r="N180" i="1"/>
  <c r="S179" i="1"/>
  <c r="U179" i="1" s="1"/>
  <c r="L179" i="1" l="1"/>
  <c r="P179" i="1" s="1"/>
  <c r="V179" i="1"/>
  <c r="K179" i="1"/>
  <c r="G180" i="1" s="1"/>
  <c r="AA179" i="1"/>
  <c r="Y179" i="1"/>
  <c r="Z179" i="1" l="1"/>
  <c r="O179" i="1"/>
  <c r="X179" i="1" s="1"/>
  <c r="F180" i="1"/>
  <c r="M181" i="1" l="1"/>
  <c r="T180" i="1"/>
  <c r="S180" i="1" l="1"/>
  <c r="V180" i="1" s="1"/>
  <c r="J180" i="1"/>
  <c r="N181" i="1"/>
  <c r="K180" i="1" s="1"/>
  <c r="G181" i="1" l="1"/>
  <c r="L180" i="1"/>
  <c r="P180" i="1" s="1"/>
  <c r="AA180" i="1"/>
  <c r="F181" i="1"/>
  <c r="Y180" i="1"/>
  <c r="U180" i="1"/>
  <c r="Z180" i="1" l="1"/>
  <c r="O180" i="1"/>
  <c r="X180" i="1" s="1"/>
  <c r="T181" i="1"/>
  <c r="M182" i="1"/>
  <c r="S181" i="1" l="1"/>
  <c r="V181" i="1" s="1"/>
  <c r="N182" i="1"/>
  <c r="J181" i="1"/>
  <c r="L181" i="1" l="1"/>
  <c r="P181" i="1" s="1"/>
  <c r="U181" i="1"/>
  <c r="Y181" i="1"/>
  <c r="AA181" i="1"/>
  <c r="K181" i="1"/>
  <c r="G182" i="1" s="1"/>
  <c r="O181" i="1" l="1"/>
  <c r="X181" i="1" s="1"/>
  <c r="Z181" i="1"/>
  <c r="F182" i="1"/>
  <c r="M183" i="1" l="1"/>
  <c r="T182" i="1"/>
  <c r="S182" i="1" l="1"/>
  <c r="V182" i="1" s="1"/>
  <c r="J182" i="1"/>
  <c r="N183" i="1"/>
  <c r="Y182" i="1" l="1"/>
  <c r="U182" i="1"/>
  <c r="L182" i="1"/>
  <c r="P182" i="1" s="1"/>
  <c r="AA182" i="1"/>
  <c r="K182" i="1"/>
  <c r="G183" i="1" l="1"/>
  <c r="F183" i="1"/>
  <c r="O182" i="1"/>
  <c r="X182" i="1" s="1"/>
  <c r="Z182" i="1"/>
  <c r="M184" i="1" l="1"/>
  <c r="T183" i="1"/>
  <c r="S183" i="1" l="1"/>
  <c r="V183" i="1" s="1"/>
  <c r="N184" i="1"/>
  <c r="J183" i="1"/>
  <c r="U183" i="1" l="1"/>
  <c r="Y183" i="1"/>
  <c r="L183" i="1"/>
  <c r="P183" i="1" s="1"/>
  <c r="AA183" i="1"/>
  <c r="K183" i="1"/>
  <c r="G184" i="1" l="1"/>
  <c r="F184" i="1"/>
  <c r="Z183" i="1"/>
  <c r="O183" i="1"/>
  <c r="X183" i="1" s="1"/>
  <c r="M185" i="1" l="1"/>
  <c r="T184" i="1"/>
  <c r="S184" i="1" l="1"/>
  <c r="V184" i="1" s="1"/>
  <c r="N185" i="1"/>
  <c r="K184" i="1" s="1"/>
  <c r="J184" i="1"/>
  <c r="Y184" i="1" l="1"/>
  <c r="F185" i="1"/>
  <c r="U184" i="1"/>
  <c r="L184" i="1"/>
  <c r="P184" i="1" s="1"/>
  <c r="Z184" i="1" s="1"/>
  <c r="G185" i="1"/>
  <c r="AA184" i="1"/>
  <c r="M186" i="1" l="1"/>
  <c r="N186" i="1" s="1"/>
  <c r="L185" i="1" s="1"/>
  <c r="P185" i="1" s="1"/>
  <c r="T185" i="1"/>
  <c r="O184" i="1"/>
  <c r="X184" i="1" s="1"/>
  <c r="S185" i="1"/>
  <c r="V185" i="1" s="1"/>
  <c r="J185" i="1"/>
  <c r="K185" i="1" l="1"/>
  <c r="G186" i="1" s="1"/>
  <c r="O185" i="1"/>
  <c r="X185" i="1" s="1"/>
  <c r="Z185" i="1"/>
  <c r="AA185" i="1"/>
  <c r="Y185" i="1"/>
  <c r="U185" i="1"/>
  <c r="F186" i="1" l="1"/>
  <c r="T186" i="1" s="1"/>
  <c r="S186" i="1" l="1"/>
  <c r="V186" i="1" s="1"/>
  <c r="M187" i="1"/>
  <c r="U186" i="1" l="1"/>
  <c r="Y186" i="1"/>
  <c r="J186" i="1"/>
  <c r="N187" i="1"/>
  <c r="L186" i="1" s="1"/>
  <c r="P186" i="1" s="1"/>
  <c r="K186" i="1" l="1"/>
  <c r="F187" i="1" s="1"/>
  <c r="AA186" i="1"/>
  <c r="O186" i="1"/>
  <c r="X186" i="1" s="1"/>
  <c r="Z186" i="1"/>
  <c r="G187" i="1" l="1"/>
  <c r="T187" i="1" s="1"/>
  <c r="M188" i="1" l="1"/>
  <c r="N188" i="1" s="1"/>
  <c r="L187" i="1" s="1"/>
  <c r="P187" i="1" s="1"/>
  <c r="S187" i="1"/>
  <c r="V187" i="1" s="1"/>
  <c r="J187" i="1" l="1"/>
  <c r="AA187" i="1"/>
  <c r="K187" i="1"/>
  <c r="G188" i="1" s="1"/>
  <c r="U187" i="1"/>
  <c r="Y187" i="1"/>
  <c r="Z187" i="1" l="1"/>
  <c r="O187" i="1"/>
  <c r="X187" i="1" s="1"/>
  <c r="F188" i="1"/>
  <c r="T188" i="1" l="1"/>
  <c r="M189" i="1"/>
  <c r="J188" i="1" l="1"/>
  <c r="N189" i="1"/>
  <c r="K188" i="1" s="1"/>
  <c r="S188" i="1"/>
  <c r="V188" i="1" s="1"/>
  <c r="AA188" i="1" l="1"/>
  <c r="L188" i="1"/>
  <c r="P188" i="1" s="1"/>
  <c r="F189" i="1"/>
  <c r="U188" i="1"/>
  <c r="Y188" i="1"/>
  <c r="G189" i="1"/>
  <c r="O188" i="1" l="1"/>
  <c r="X188" i="1" s="1"/>
  <c r="M190" i="1"/>
  <c r="Z188" i="1"/>
  <c r="T189" i="1"/>
  <c r="S189" i="1" l="1"/>
  <c r="V189" i="1" s="1"/>
  <c r="N190" i="1"/>
  <c r="K189" i="1" s="1"/>
  <c r="J189" i="1"/>
  <c r="AA189" i="1"/>
  <c r="Y189" i="1"/>
  <c r="G190" i="1" l="1"/>
  <c r="U189" i="1"/>
  <c r="L189" i="1"/>
  <c r="F190" i="1"/>
  <c r="T190" i="1" l="1"/>
  <c r="S190" i="1" s="1"/>
  <c r="V190" i="1" s="1"/>
  <c r="P189" i="1"/>
  <c r="Z189" i="1" s="1"/>
  <c r="O189" i="1"/>
  <c r="X189" i="1" s="1"/>
  <c r="M191" i="1"/>
  <c r="U190" i="1" l="1"/>
  <c r="Y190" i="1"/>
  <c r="J190" i="1"/>
  <c r="N191" i="1"/>
  <c r="L190" i="1" s="1"/>
  <c r="P190" i="1" s="1"/>
  <c r="AA190" i="1" l="1"/>
  <c r="K190" i="1"/>
  <c r="F191" i="1" s="1"/>
  <c r="Z190" i="1"/>
  <c r="G191" i="1" l="1"/>
  <c r="M192" i="1" s="1"/>
  <c r="O190" i="1"/>
  <c r="X190" i="1" s="1"/>
  <c r="T191" i="1" l="1"/>
  <c r="S191" i="1" s="1"/>
  <c r="V191" i="1" s="1"/>
  <c r="N192" i="1"/>
  <c r="J191" i="1"/>
  <c r="L191" i="1" l="1"/>
  <c r="P191" i="1" s="1"/>
  <c r="Z191" i="1" s="1"/>
  <c r="K191" i="1"/>
  <c r="G192" i="1" s="1"/>
  <c r="Y191" i="1"/>
  <c r="U191" i="1"/>
  <c r="AA191" i="1"/>
  <c r="O191" i="1" l="1"/>
  <c r="X191" i="1" s="1"/>
  <c r="F192" i="1"/>
  <c r="M193" i="1" l="1"/>
  <c r="T192" i="1"/>
  <c r="S192" i="1" l="1"/>
  <c r="V192" i="1" s="1"/>
  <c r="J192" i="1"/>
  <c r="N193" i="1"/>
  <c r="L192" i="1" s="1"/>
  <c r="P192" i="1" s="1"/>
  <c r="K192" i="1" l="1"/>
  <c r="G193" i="1" s="1"/>
  <c r="AA192" i="1"/>
  <c r="Z192" i="1"/>
  <c r="O192" i="1"/>
  <c r="X192" i="1" s="1"/>
  <c r="Y192" i="1"/>
  <c r="U192" i="1"/>
  <c r="F193" i="1" l="1"/>
  <c r="T193" i="1" l="1"/>
  <c r="M194" i="1"/>
  <c r="J193" i="1" l="1"/>
  <c r="N194" i="1"/>
  <c r="L193" i="1" s="1"/>
  <c r="P193" i="1" s="1"/>
  <c r="S193" i="1"/>
  <c r="V193" i="1" s="1"/>
  <c r="K193" i="1" l="1"/>
  <c r="G194" i="1" s="1"/>
  <c r="U193" i="1"/>
  <c r="Y193" i="1"/>
  <c r="AA193" i="1"/>
  <c r="O193" i="1"/>
  <c r="X193" i="1" s="1"/>
  <c r="Z193" i="1"/>
  <c r="F194" i="1" l="1"/>
  <c r="T194" i="1" s="1"/>
  <c r="M195" i="1" l="1"/>
  <c r="S194" i="1"/>
  <c r="V194" i="1" s="1"/>
  <c r="J194" i="1" l="1"/>
  <c r="N195" i="1"/>
  <c r="K194" i="1" s="1"/>
  <c r="Y194" i="1"/>
  <c r="U194" i="1"/>
  <c r="AA194" i="1" l="1"/>
  <c r="L194" i="1"/>
  <c r="P194" i="1" s="1"/>
  <c r="Z194" i="1" s="1"/>
  <c r="G195" i="1"/>
  <c r="F195" i="1"/>
  <c r="M196" i="1" l="1"/>
  <c r="J195" i="1" s="1"/>
  <c r="O194" i="1"/>
  <c r="X194" i="1" s="1"/>
  <c r="T195" i="1"/>
  <c r="S195" i="1" s="1"/>
  <c r="N196" i="1" l="1"/>
  <c r="K195" i="1" s="1"/>
  <c r="G196" i="1" s="1"/>
  <c r="V195" i="1"/>
  <c r="Y195" i="1"/>
  <c r="U195" i="1"/>
  <c r="AA195" i="1" l="1"/>
  <c r="F196" i="1"/>
  <c r="M197" i="1" s="1"/>
  <c r="L195" i="1"/>
  <c r="P195" i="1" s="1"/>
  <c r="Z195" i="1" s="1"/>
  <c r="T196" i="1"/>
  <c r="O195" i="1" l="1"/>
  <c r="X195" i="1" s="1"/>
  <c r="S196" i="1"/>
  <c r="U196" i="1" s="1"/>
  <c r="J196" i="1"/>
  <c r="N197" i="1"/>
  <c r="K196" i="1" s="1"/>
  <c r="Y196" i="1" l="1"/>
  <c r="V196" i="1"/>
  <c r="L196" i="1"/>
  <c r="P196" i="1" s="1"/>
  <c r="AA196" i="1"/>
  <c r="O196" i="1" l="1"/>
  <c r="X196" i="1" s="1"/>
  <c r="Z196" i="1"/>
  <c r="G197" i="1"/>
  <c r="F197" i="1"/>
  <c r="M198" i="1" l="1"/>
  <c r="T197" i="1"/>
  <c r="S197" i="1" l="1"/>
  <c r="V197" i="1" s="1"/>
  <c r="N198" i="1"/>
  <c r="K197" i="1" s="1"/>
  <c r="J197" i="1"/>
  <c r="L197" i="1" l="1"/>
  <c r="P197" i="1" s="1"/>
  <c r="Z197" i="1" s="1"/>
  <c r="G198" i="1"/>
  <c r="F198" i="1"/>
  <c r="AA197" i="1"/>
  <c r="Y197" i="1"/>
  <c r="U197" i="1"/>
  <c r="O197" i="1" l="1"/>
  <c r="X197" i="1" s="1"/>
  <c r="T198" i="1"/>
  <c r="M199" i="1"/>
  <c r="N199" i="1" l="1"/>
  <c r="J198" i="1"/>
  <c r="S198" i="1"/>
  <c r="V198" i="1" s="1"/>
  <c r="L198" i="1" l="1"/>
  <c r="P198" i="1" s="1"/>
  <c r="Z198" i="1" s="1"/>
  <c r="K198" i="1"/>
  <c r="U198" i="1"/>
  <c r="Y198" i="1"/>
  <c r="AA198" i="1"/>
  <c r="G199" i="1"/>
  <c r="O198" i="1" l="1"/>
  <c r="X198" i="1" s="1"/>
  <c r="F199" i="1"/>
  <c r="T199" i="1" l="1"/>
  <c r="M200" i="1"/>
  <c r="N200" i="1" l="1"/>
  <c r="K199" i="1" s="1"/>
  <c r="J199" i="1"/>
  <c r="S199" i="1"/>
  <c r="V199" i="1" s="1"/>
  <c r="L199" i="1" l="1"/>
  <c r="P199" i="1" s="1"/>
  <c r="Z199" i="1" s="1"/>
  <c r="Y199" i="1"/>
  <c r="U199" i="1"/>
  <c r="AA199" i="1"/>
  <c r="G200" i="1"/>
  <c r="O199" i="1" l="1"/>
  <c r="X199" i="1" s="1"/>
  <c r="F200" i="1"/>
  <c r="T200" i="1" l="1"/>
  <c r="M201" i="1"/>
  <c r="N201" i="1" l="1"/>
  <c r="K200" i="1" s="1"/>
  <c r="J200" i="1"/>
  <c r="S200" i="1"/>
  <c r="V200" i="1" s="1"/>
  <c r="L200" i="1" l="1"/>
  <c r="P200" i="1" s="1"/>
  <c r="Z200" i="1" s="1"/>
  <c r="U200" i="1"/>
  <c r="Y200" i="1"/>
  <c r="AA200" i="1"/>
  <c r="G201" i="1"/>
  <c r="O200" i="1" l="1"/>
  <c r="X200" i="1" s="1"/>
  <c r="F201" i="1"/>
  <c r="T201" i="1" l="1"/>
  <c r="M202" i="1"/>
  <c r="J201" i="1" l="1"/>
  <c r="N202" i="1"/>
  <c r="S201" i="1"/>
  <c r="V201" i="1" s="1"/>
  <c r="L201" i="1" l="1"/>
  <c r="P201" i="1" s="1"/>
  <c r="Z201" i="1" s="1"/>
  <c r="K201" i="1"/>
  <c r="Y201" i="1"/>
  <c r="U201" i="1"/>
  <c r="AA201" i="1"/>
  <c r="G202" i="1"/>
  <c r="O201" i="1" l="1"/>
  <c r="X201" i="1" s="1"/>
  <c r="F202" i="1"/>
  <c r="T202" i="1" s="1"/>
  <c r="M203" i="1" l="1"/>
  <c r="S202" i="1"/>
  <c r="V202" i="1" s="1"/>
  <c r="J202" i="1" l="1"/>
  <c r="N203" i="1"/>
  <c r="L202" i="1" s="1"/>
  <c r="P202" i="1" s="1"/>
  <c r="Y202" i="1"/>
  <c r="U202" i="1"/>
  <c r="AA202" i="1" l="1"/>
  <c r="K202" i="1"/>
  <c r="G203" i="1" s="1"/>
  <c r="Z202" i="1"/>
  <c r="O202" i="1"/>
  <c r="X202" i="1" s="1"/>
  <c r="F203" i="1" l="1"/>
  <c r="M204" i="1" s="1"/>
  <c r="T203" i="1" l="1"/>
  <c r="S203" i="1" s="1"/>
  <c r="U203" i="1" s="1"/>
  <c r="N204" i="1"/>
  <c r="K203" i="1" s="1"/>
  <c r="J203" i="1"/>
  <c r="Y203" i="1" l="1"/>
  <c r="V203" i="1"/>
  <c r="L203" i="1"/>
  <c r="P203" i="1" s="1"/>
  <c r="AA203" i="1"/>
  <c r="G204" i="1" l="1"/>
  <c r="F204" i="1"/>
  <c r="O203" i="1"/>
  <c r="X203" i="1" s="1"/>
  <c r="Z203" i="1"/>
  <c r="T204" i="1" l="1"/>
  <c r="M205" i="1"/>
  <c r="S204" i="1" l="1"/>
  <c r="V204" i="1" s="1"/>
  <c r="J204" i="1"/>
  <c r="N205" i="1"/>
  <c r="K204" i="1" s="1"/>
  <c r="U204" i="1" l="1"/>
  <c r="Y204" i="1"/>
  <c r="L204" i="1"/>
  <c r="P204" i="1" s="1"/>
  <c r="K205" i="1"/>
  <c r="AA204" i="1"/>
  <c r="Z204" i="1" l="1"/>
  <c r="O204" i="1"/>
  <c r="X204" i="1" s="1"/>
  <c r="G205" i="1"/>
  <c r="F205" i="1"/>
  <c r="J205" i="1"/>
  <c r="L205" i="1" l="1"/>
  <c r="P205" i="1" s="1"/>
  <c r="T205" i="1"/>
  <c r="AA205" i="1" l="1"/>
  <c r="S205" i="1"/>
  <c r="V205" i="1" s="1"/>
  <c r="Z205" i="1"/>
  <c r="O205" i="1"/>
  <c r="X205" i="1" s="1"/>
  <c r="Y205" i="1" l="1"/>
  <c r="U205" i="1"/>
</calcChain>
</file>

<file path=xl/sharedStrings.xml><?xml version="1.0" encoding="utf-8"?>
<sst xmlns="http://schemas.openxmlformats.org/spreadsheetml/2006/main" count="79" uniqueCount="39">
  <si>
    <t>a1</t>
  </si>
  <si>
    <t>a2</t>
  </si>
  <si>
    <t>l1</t>
  </si>
  <si>
    <t>l2</t>
  </si>
  <si>
    <t>X1</t>
  </si>
  <si>
    <t>X2</t>
  </si>
  <si>
    <t>p1/p2</t>
  </si>
  <si>
    <t>r1</t>
  </si>
  <si>
    <t>r2</t>
  </si>
  <si>
    <t>p1 in</t>
  </si>
  <si>
    <t>p2 in</t>
  </si>
  <si>
    <t>t</t>
  </si>
  <si>
    <t xml:space="preserve">avg. r </t>
  </si>
  <si>
    <t>POP1 out</t>
  </si>
  <si>
    <t>POP2 out</t>
  </si>
  <si>
    <t>default growth rate of output</t>
  </si>
  <si>
    <t>re- sponse to rj - rk</t>
  </si>
  <si>
    <t>temporal system</t>
  </si>
  <si>
    <t>static-equilibrium system</t>
  </si>
  <si>
    <t>p1, in = out</t>
  </si>
  <si>
    <t>p2, in = out</t>
  </si>
  <si>
    <t>m</t>
  </si>
  <si>
    <t>tech. chg. coeff.</t>
  </si>
  <si>
    <r>
      <t xml:space="preserve">% deviations from actual </t>
    </r>
    <r>
      <rPr>
        <b/>
        <sz val="11"/>
        <color theme="1"/>
        <rFont val="Calibri"/>
        <family val="2"/>
        <scheme val="minor"/>
      </rPr>
      <t>output</t>
    </r>
    <r>
      <rPr>
        <sz val="11"/>
        <color theme="1"/>
        <rFont val="Calibri"/>
        <family val="2"/>
        <scheme val="minor"/>
      </rPr>
      <t xml:space="preserve"> prices</t>
    </r>
  </si>
  <si>
    <t xml:space="preserve">POP1 </t>
  </si>
  <si>
    <t xml:space="preserve">SE p1 </t>
  </si>
  <si>
    <t xml:space="preserve">POP2 </t>
  </si>
  <si>
    <t xml:space="preserve">SE p2 </t>
  </si>
  <si>
    <t>b1</t>
  </si>
  <si>
    <t>b2</t>
  </si>
  <si>
    <t>Moseley-style computation of static-equilibrium ROP</t>
  </si>
  <si>
    <t>new value added (1)</t>
  </si>
  <si>
    <t>variable capital (2)</t>
  </si>
  <si>
    <t>constant capital (3)</t>
  </si>
  <si>
    <t>SE ROP = (4)/(5)</t>
  </si>
  <si>
    <t>profit (4) =        (1) - (2)</t>
  </si>
  <si>
    <t>total capital (5) =       (3) + (2)</t>
  </si>
  <si>
    <r>
      <t xml:space="preserve">% deviations from actual </t>
    </r>
    <r>
      <rPr>
        <b/>
        <sz val="9"/>
        <color theme="1"/>
        <rFont val="Calibri"/>
        <family val="2"/>
        <scheme val="minor"/>
      </rPr>
      <t>output</t>
    </r>
    <r>
      <rPr>
        <sz val="9"/>
        <color theme="1"/>
        <rFont val="Calibri"/>
        <family val="2"/>
        <scheme val="minor"/>
      </rPr>
      <t xml:space="preserve"> prices</t>
    </r>
  </si>
  <si>
    <t>const. real wage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</si>
</sst>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%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.4"/>
      <color rgb="FF000000"/>
      <name val="Palatino Linotype"/>
      <family val="1"/>
    </font>
    <font>
      <sz val="9"/>
      <color theme="1"/>
      <name val="Calibri"/>
      <family val="2"/>
      <scheme val="minor"/>
    </font>
    <font>
      <sz val="9"/>
      <color rgb="FF000000"/>
      <name val="Palatino Linotype"/>
      <family val="1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horizontal="center" vertical="center" readingOrder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166" fontId="0" fillId="2" borderId="0" xfId="0" applyNumberForma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 horizontal="center" vertical="center" readingOrder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6" fontId="9" fillId="0" borderId="0" xfId="0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166" fontId="9" fillId="2" borderId="0" xfId="0" applyNumberFormat="1" applyFont="1" applyFill="1" applyAlignment="1">
      <alignment horizontal="center"/>
    </xf>
    <xf numFmtId="164" fontId="9" fillId="0" borderId="0" xfId="0" applyNumberFormat="1" applyFont="1"/>
    <xf numFmtId="0" fontId="9" fillId="3" borderId="0" xfId="0" applyFont="1" applyFill="1" applyAlignment="1">
      <alignment horizontal="center" vertical="center" wrapText="1"/>
    </xf>
    <xf numFmtId="164" fontId="9" fillId="3" borderId="0" xfId="1" applyNumberFormat="1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26300"/>
      <color rgb="FFA88000"/>
      <color rgb="FF66FF33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n-US" b="1"/>
              <a:t>Figure 1. Rates of Profit Don't</a:t>
            </a:r>
            <a:r>
              <a:rPr lang="en-US" b="1" baseline="0"/>
              <a:t> Fluctuate Around Static Equilibrium Rate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71696333595495E-2"/>
          <c:y val="0.13478902146853855"/>
          <c:w val="0.70059764979147088"/>
          <c:h val="0.68830648465362376"/>
        </c:manualLayout>
      </c:layout>
      <c:lineChart>
        <c:grouping val="standard"/>
        <c:varyColors val="0"/>
        <c:ser>
          <c:idx val="16"/>
          <c:order val="0"/>
          <c:tx>
            <c:v> static equilibrium ("long-period") ROP</c:v>
          </c:tx>
          <c:spPr>
            <a:ln w="34925" cap="rnd">
              <a:solidFill>
                <a:srgbClr val="A88000"/>
              </a:solidFill>
              <a:round/>
            </a:ln>
            <a:effectLst/>
          </c:spPr>
          <c:marker>
            <c:symbol val="none"/>
          </c:marker>
          <c:cat>
            <c:numRef>
              <c:f>Data!$A$5:$A$30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Data!$V$5:$V$30</c:f>
              <c:numCache>
                <c:formatCode>0.0%</c:formatCode>
                <c:ptCount val="2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0.25000000000000022</c:v>
                </c:pt>
                <c:pt idx="4">
                  <c:v>0.25</c:v>
                </c:pt>
                <c:pt idx="5">
                  <c:v>0.25</c:v>
                </c:pt>
                <c:pt idx="6">
                  <c:v>0.24999999999999978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0.25000000000000022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0.25000000000000022</c:v>
                </c:pt>
                <c:pt idx="19">
                  <c:v>0.25000000000000022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0.25000000000000022</c:v>
                </c:pt>
                <c:pt idx="25">
                  <c:v>0.25</c:v>
                </c:pt>
              </c:numCache>
            </c:numRef>
          </c:val>
          <c:smooth val="0"/>
        </c:ser>
        <c:ser>
          <c:idx val="2"/>
          <c:order val="1"/>
          <c:tx>
            <c:v> average ROP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Data!$A$5:$A$30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Data!$L$5:$L$30</c:f>
              <c:numCache>
                <c:formatCode>0.0%</c:formatCode>
                <c:ptCount val="26"/>
                <c:pt idx="0">
                  <c:v>0.24984068627450995</c:v>
                </c:pt>
                <c:pt idx="1">
                  <c:v>0.25228929856000071</c:v>
                </c:pt>
                <c:pt idx="2">
                  <c:v>0.24542780894757787</c:v>
                </c:pt>
                <c:pt idx="3">
                  <c:v>0.19605402886806766</c:v>
                </c:pt>
                <c:pt idx="4">
                  <c:v>0.19473894485718812</c:v>
                </c:pt>
                <c:pt idx="5">
                  <c:v>0.22939552112338579</c:v>
                </c:pt>
                <c:pt idx="6">
                  <c:v>0.1791092983565612</c:v>
                </c:pt>
                <c:pt idx="7">
                  <c:v>0.19867105215445036</c:v>
                </c:pt>
                <c:pt idx="8">
                  <c:v>0.22013900888004856</c:v>
                </c:pt>
                <c:pt idx="9">
                  <c:v>0.18625373202373208</c:v>
                </c:pt>
                <c:pt idx="10">
                  <c:v>0.19007977886251992</c:v>
                </c:pt>
                <c:pt idx="11">
                  <c:v>0.22734618406558949</c:v>
                </c:pt>
                <c:pt idx="12">
                  <c:v>0.17826835723830392</c:v>
                </c:pt>
                <c:pt idx="13">
                  <c:v>0.19831674726542858</c:v>
                </c:pt>
                <c:pt idx="14">
                  <c:v>0.21998546852220646</c:v>
                </c:pt>
                <c:pt idx="15">
                  <c:v>0.18619875360904903</c:v>
                </c:pt>
                <c:pt idx="16">
                  <c:v>0.19006223063488714</c:v>
                </c:pt>
                <c:pt idx="17">
                  <c:v>0.22733849942918272</c:v>
                </c:pt>
                <c:pt idx="18">
                  <c:v>0.17827024041511397</c:v>
                </c:pt>
                <c:pt idx="19">
                  <c:v>0.19831517363801998</c:v>
                </c:pt>
                <c:pt idx="20">
                  <c:v>0.21998880728087755</c:v>
                </c:pt>
                <c:pt idx="21">
                  <c:v>0.18619724721796005</c:v>
                </c:pt>
                <c:pt idx="22">
                  <c:v>0.19006534390963825</c:v>
                </c:pt>
                <c:pt idx="23">
                  <c:v>0.22733679194188317</c:v>
                </c:pt>
                <c:pt idx="24">
                  <c:v>0.17827292081231128</c:v>
                </c:pt>
                <c:pt idx="25">
                  <c:v>0.19831296550660094</c:v>
                </c:pt>
              </c:numCache>
            </c:numRef>
          </c:val>
          <c:smooth val="0"/>
        </c:ser>
        <c:ser>
          <c:idx val="0"/>
          <c:order val="2"/>
          <c:tx>
            <c:v> sector 1's ROP</c:v>
          </c:tx>
          <c:spPr>
            <a:ln w="28575" cap="rnd">
              <a:solidFill>
                <a:srgbClr val="66FF33"/>
              </a:solidFill>
              <a:round/>
            </a:ln>
            <a:effectLst/>
          </c:spPr>
          <c:marker>
            <c:symbol val="none"/>
          </c:marker>
          <c:cat>
            <c:numRef>
              <c:f>Data!$A$5:$A$30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Data!$J$5:$J$30</c:f>
              <c:numCache>
                <c:formatCode>0.0%</c:formatCode>
                <c:ptCount val="26"/>
                <c:pt idx="0">
                  <c:v>0.26246533967122176</c:v>
                </c:pt>
                <c:pt idx="1">
                  <c:v>0.24124776529260772</c:v>
                </c:pt>
                <c:pt idx="2">
                  <c:v>0.25837031227457241</c:v>
                </c:pt>
                <c:pt idx="3">
                  <c:v>0.18385600667417479</c:v>
                </c:pt>
                <c:pt idx="4">
                  <c:v>0.20736391865920156</c:v>
                </c:pt>
                <c:pt idx="5">
                  <c:v>0.21687565864961522</c:v>
                </c:pt>
                <c:pt idx="6">
                  <c:v>0.19188927888810725</c:v>
                </c:pt>
                <c:pt idx="7">
                  <c:v>0.18638913019550341</c:v>
                </c:pt>
                <c:pt idx="8">
                  <c:v>0.23300698562006206</c:v>
                </c:pt>
                <c:pt idx="9">
                  <c:v>0.1737651626873451</c:v>
                </c:pt>
                <c:pt idx="10">
                  <c:v>0.20264514793216937</c:v>
                </c:pt>
                <c:pt idx="11">
                  <c:v>0.21475926577002635</c:v>
                </c:pt>
                <c:pt idx="12">
                  <c:v>0.19101954309327462</c:v>
                </c:pt>
                <c:pt idx="13">
                  <c:v>0.18602266424643732</c:v>
                </c:pt>
                <c:pt idx="14">
                  <c:v>0.23283796813442081</c:v>
                </c:pt>
                <c:pt idx="15">
                  <c:v>0.17371257857313038</c:v>
                </c:pt>
                <c:pt idx="16">
                  <c:v>0.20261736681559883</c:v>
                </c:pt>
                <c:pt idx="17">
                  <c:v>0.21475764684408039</c:v>
                </c:pt>
                <c:pt idx="18">
                  <c:v>0.19101292686398308</c:v>
                </c:pt>
                <c:pt idx="19">
                  <c:v>0.18602793870511114</c:v>
                </c:pt>
                <c:pt idx="20">
                  <c:v>0.23283332430612003</c:v>
                </c:pt>
                <c:pt idx="21">
                  <c:v>0.17371831105133717</c:v>
                </c:pt>
                <c:pt idx="22">
                  <c:v>0.20261285759206071</c:v>
                </c:pt>
                <c:pt idx="23">
                  <c:v>0.2147633061951788</c:v>
                </c:pt>
                <c:pt idx="24">
                  <c:v>0.19100793246109027</c:v>
                </c:pt>
                <c:pt idx="25">
                  <c:v>0.18603294610643273</c:v>
                </c:pt>
              </c:numCache>
            </c:numRef>
          </c:val>
          <c:smooth val="0"/>
        </c:ser>
        <c:ser>
          <c:idx val="1"/>
          <c:order val="3"/>
          <c:tx>
            <c:v> sector 2's ROP</c:v>
          </c:tx>
          <c:spPr>
            <a:ln w="28575" cap="rnd">
              <a:solidFill>
                <a:srgbClr val="3399FF"/>
              </a:solidFill>
              <a:round/>
            </a:ln>
            <a:effectLst/>
          </c:spPr>
          <c:marker>
            <c:symbol val="none"/>
          </c:marker>
          <c:cat>
            <c:numRef>
              <c:f>Data!$A$5:$A$30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Data!$K$5:$K$30</c:f>
              <c:numCache>
                <c:formatCode>0.0%</c:formatCode>
                <c:ptCount val="26"/>
                <c:pt idx="0">
                  <c:v>0.23746602601436595</c:v>
                </c:pt>
                <c:pt idx="1">
                  <c:v>0.26352903511025971</c:v>
                </c:pt>
                <c:pt idx="2">
                  <c:v>0.23274882596005231</c:v>
                </c:pt>
                <c:pt idx="3">
                  <c:v>0.20850603600878537</c:v>
                </c:pt>
                <c:pt idx="4">
                  <c:v>0.1823752684563007</c:v>
                </c:pt>
                <c:pt idx="5">
                  <c:v>0.24217568367934117</c:v>
                </c:pt>
                <c:pt idx="6">
                  <c:v>0.16660047590613902</c:v>
                </c:pt>
                <c:pt idx="7">
                  <c:v>0.21120992783269621</c:v>
                </c:pt>
                <c:pt idx="8">
                  <c:v>0.20753684505125691</c:v>
                </c:pt>
                <c:pt idx="9">
                  <c:v>0.19901090982938929</c:v>
                </c:pt>
                <c:pt idx="10">
                  <c:v>0.17777426353450188</c:v>
                </c:pt>
                <c:pt idx="11">
                  <c:v>0.24019667607005024</c:v>
                </c:pt>
                <c:pt idx="12">
                  <c:v>0.16578731043356609</c:v>
                </c:pt>
                <c:pt idx="13">
                  <c:v>0.21086837615949738</c:v>
                </c:pt>
                <c:pt idx="14">
                  <c:v>0.20739818205974148</c:v>
                </c:pt>
                <c:pt idx="15">
                  <c:v>0.19895344573440488</c:v>
                </c:pt>
                <c:pt idx="16">
                  <c:v>0.17776653324846592</c:v>
                </c:pt>
                <c:pt idx="17">
                  <c:v>0.24018267077492639</c:v>
                </c:pt>
                <c:pt idx="18">
                  <c:v>0.16579733639739325</c:v>
                </c:pt>
                <c:pt idx="19">
                  <c:v>0.21085966495099884</c:v>
                </c:pt>
                <c:pt idx="20">
                  <c:v>0.20740917674897652</c:v>
                </c:pt>
                <c:pt idx="21">
                  <c:v>0.19894438622237653</c:v>
                </c:pt>
                <c:pt idx="22">
                  <c:v>0.17777695668218008</c:v>
                </c:pt>
                <c:pt idx="23">
                  <c:v>0.24017328531206483</c:v>
                </c:pt>
                <c:pt idx="24">
                  <c:v>0.1658073695537059</c:v>
                </c:pt>
                <c:pt idx="25">
                  <c:v>0.2108499365582408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193880"/>
        <c:axId val="346192312"/>
      </c:lineChart>
      <c:catAx>
        <c:axId val="346193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/>
                  <a:t>Period</a:t>
                </a:r>
              </a:p>
            </c:rich>
          </c:tx>
          <c:layout>
            <c:manualLayout>
              <c:xMode val="edge"/>
              <c:yMode val="edge"/>
              <c:x val="0.37640736485966103"/>
              <c:y val="0.90408542114053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34619231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346192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346193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815001761461303"/>
          <c:y val="0.26256963334128691"/>
          <c:w val="0.19024243965912518"/>
          <c:h val="0.527329356557703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Palatino Linotype" panose="02040502050505030304" pitchFamily="18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n-US" b="1"/>
              <a:t>Figure 2. Sector 1's Price of Production, Actual vs. Simultaneously-Determined</a:t>
            </a:r>
          </a:p>
          <a:p>
            <a:pPr>
              <a:defRPr/>
            </a:pPr>
            <a:r>
              <a:rPr lang="en-US"/>
              <a:t>(% deviation from actual output price)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 actual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Data!$A$5:$A$30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Data!$X$5:$X$30</c:f>
              <c:numCache>
                <c:formatCode>0.000</c:formatCode>
                <c:ptCount val="26"/>
                <c:pt idx="0">
                  <c:v>-9.9999999999997868E-3</c:v>
                </c:pt>
                <c:pt idx="1">
                  <c:v>8.8955110946686844E-3</c:v>
                </c:pt>
                <c:pt idx="2">
                  <c:v>-1.0285130855956282E-2</c:v>
                </c:pt>
                <c:pt idx="3">
                  <c:v>1.0303636696628926E-2</c:v>
                </c:pt>
                <c:pt idx="4">
                  <c:v>-1.0456643276232414E-2</c:v>
                </c:pt>
                <c:pt idx="5">
                  <c:v>1.0288530619195768E-2</c:v>
                </c:pt>
                <c:pt idx="6">
                  <c:v>-1.0722456152528204E-2</c:v>
                </c:pt>
                <c:pt idx="7">
                  <c:v>1.0352355434108729E-2</c:v>
                </c:pt>
                <c:pt idx="8">
                  <c:v>-1.0436256152711487E-2</c:v>
                </c:pt>
                <c:pt idx="9">
                  <c:v>1.0639751232515815E-2</c:v>
                </c:pt>
                <c:pt idx="10">
                  <c:v>-1.0448110227072704E-2</c:v>
                </c:pt>
                <c:pt idx="11">
                  <c:v>1.0361656544010334E-2</c:v>
                </c:pt>
                <c:pt idx="12">
                  <c:v>-1.0706109676297815E-2</c:v>
                </c:pt>
                <c:pt idx="13">
                  <c:v>1.0365807829484153E-2</c:v>
                </c:pt>
                <c:pt idx="14">
                  <c:v>-1.0425132859643527E-2</c:v>
                </c:pt>
                <c:pt idx="15">
                  <c:v>1.0638187971963253E-2</c:v>
                </c:pt>
                <c:pt idx="16">
                  <c:v>-1.0439842735646021E-2</c:v>
                </c:pt>
                <c:pt idx="17">
                  <c:v>1.0356677002846704E-2</c:v>
                </c:pt>
                <c:pt idx="18">
                  <c:v>-1.069903286643703E-2</c:v>
                </c:pt>
                <c:pt idx="19">
                  <c:v>1.0359987764136491E-2</c:v>
                </c:pt>
                <c:pt idx="20">
                  <c:v>-1.041869713610466E-2</c:v>
                </c:pt>
                <c:pt idx="21">
                  <c:v>1.0631968547414994E-2</c:v>
                </c:pt>
                <c:pt idx="22">
                  <c:v>-1.0433543599014827E-2</c:v>
                </c:pt>
                <c:pt idx="23">
                  <c:v>1.0350564330170897E-2</c:v>
                </c:pt>
                <c:pt idx="24">
                  <c:v>-1.0692633778234706E-2</c:v>
                </c:pt>
                <c:pt idx="25">
                  <c:v>1.0353860270476911E-2</c:v>
                </c:pt>
              </c:numCache>
            </c:numRef>
          </c:val>
          <c:smooth val="0"/>
        </c:ser>
        <c:ser>
          <c:idx val="2"/>
          <c:order val="1"/>
          <c:tx>
            <c:v> simultaneously-determined</c:v>
          </c:tx>
          <c:spPr>
            <a:ln w="28575" cap="rnd">
              <a:solidFill>
                <a:srgbClr val="826300"/>
              </a:solidFill>
              <a:round/>
            </a:ln>
            <a:effectLst/>
          </c:spPr>
          <c:marker>
            <c:symbol val="none"/>
          </c:marker>
          <c:cat>
            <c:numRef>
              <c:f>Data!$A$5:$A$30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Data!$Y$5:$Y$30</c:f>
              <c:numCache>
                <c:formatCode>0.000</c:formatCode>
                <c:ptCount val="26"/>
                <c:pt idx="0">
                  <c:v>-1.0102624406977068E-2</c:v>
                </c:pt>
                <c:pt idx="1">
                  <c:v>-5.2176414746252231E-4</c:v>
                </c:pt>
                <c:pt idx="2">
                  <c:v>-7.6495719316367339E-3</c:v>
                </c:pt>
                <c:pt idx="3">
                  <c:v>-3.6450080638208315E-2</c:v>
                </c:pt>
                <c:pt idx="4">
                  <c:v>-3.9807927164379087E-2</c:v>
                </c:pt>
                <c:pt idx="5">
                  <c:v>-1.2190450521661567E-2</c:v>
                </c:pt>
                <c:pt idx="6">
                  <c:v>-5.096389574062743E-2</c:v>
                </c:pt>
                <c:pt idx="7">
                  <c:v>-3.4061476500786947E-2</c:v>
                </c:pt>
                <c:pt idx="8">
                  <c:v>-2.2083089283882251E-2</c:v>
                </c:pt>
                <c:pt idx="9">
                  <c:v>-4.2583127866347326E-2</c:v>
                </c:pt>
                <c:pt idx="10">
                  <c:v>-4.243750431037141E-2</c:v>
                </c:pt>
                <c:pt idx="11">
                  <c:v>-1.328136906741928E-2</c:v>
                </c:pt>
                <c:pt idx="12">
                  <c:v>-5.138008529882232E-2</c:v>
                </c:pt>
                <c:pt idx="13">
                  <c:v>-3.4221843636767502E-2</c:v>
                </c:pt>
                <c:pt idx="14">
                  <c:v>-2.2129809596731165E-2</c:v>
                </c:pt>
                <c:pt idx="15">
                  <c:v>-4.2595572730613762E-2</c:v>
                </c:pt>
                <c:pt idx="16">
                  <c:v>-4.2432797171690684E-2</c:v>
                </c:pt>
                <c:pt idx="17">
                  <c:v>-1.3278935911432366E-2</c:v>
                </c:pt>
                <c:pt idx="18">
                  <c:v>-5.1372921127474047E-2</c:v>
                </c:pt>
                <c:pt idx="19">
                  <c:v>-3.4220919168456043E-2</c:v>
                </c:pt>
                <c:pt idx="20">
                  <c:v>-2.2124864202742067E-2</c:v>
                </c:pt>
                <c:pt idx="21">
                  <c:v>-4.2596668984557717E-2</c:v>
                </c:pt>
                <c:pt idx="22">
                  <c:v>-4.2429361242319996E-2</c:v>
                </c:pt>
                <c:pt idx="23">
                  <c:v>-1.3280891213537815E-2</c:v>
                </c:pt>
                <c:pt idx="24">
                  <c:v>-5.1369850861012978E-2</c:v>
                </c:pt>
                <c:pt idx="25">
                  <c:v>-3.4223007985561216E-2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194664"/>
        <c:axId val="346195056"/>
      </c:lineChart>
      <c:catAx>
        <c:axId val="34619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34619505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34619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346194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>
              <a:lumMod val="95000"/>
              <a:lumOff val="5000"/>
            </a:schemeClr>
          </a:solidFill>
          <a:latin typeface="Palatino Linotype" panose="02040502050505030304" pitchFamily="18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n-US" b="1"/>
              <a:t>Figure 3. Sector 2's Price of Production, Actual vs. Simultaneously-Determined</a:t>
            </a:r>
          </a:p>
          <a:p>
            <a:pPr>
              <a:defRPr/>
            </a:pPr>
            <a:r>
              <a:rPr lang="en-US"/>
              <a:t>(% deviation from actual output price)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Data!$A$5:$A$30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Data!$Z$5:$Z$30</c:f>
              <c:numCache>
                <c:formatCode>0.000</c:formatCode>
                <c:ptCount val="26"/>
                <c:pt idx="0">
                  <c:v>1.0000000000000231E-2</c:v>
                </c:pt>
                <c:pt idx="1">
                  <c:v>-8.8955110946684623E-3</c:v>
                </c:pt>
                <c:pt idx="2">
                  <c:v>1.0285130855956393E-2</c:v>
                </c:pt>
                <c:pt idx="3">
                  <c:v>-1.0303636696628926E-2</c:v>
                </c:pt>
                <c:pt idx="4">
                  <c:v>1.0456643276232747E-2</c:v>
                </c:pt>
                <c:pt idx="5">
                  <c:v>-1.0288530619195768E-2</c:v>
                </c:pt>
                <c:pt idx="6">
                  <c:v>1.0722456152528315E-2</c:v>
                </c:pt>
                <c:pt idx="7">
                  <c:v>-1.0352355434109173E-2</c:v>
                </c:pt>
                <c:pt idx="8">
                  <c:v>1.0436256152711154E-2</c:v>
                </c:pt>
                <c:pt idx="9">
                  <c:v>-1.0639751232515926E-2</c:v>
                </c:pt>
                <c:pt idx="10">
                  <c:v>1.0448110227072815E-2</c:v>
                </c:pt>
                <c:pt idx="11">
                  <c:v>-1.0361656544010001E-2</c:v>
                </c:pt>
                <c:pt idx="12">
                  <c:v>1.0706109676297704E-2</c:v>
                </c:pt>
                <c:pt idx="13">
                  <c:v>-1.0365807829484153E-2</c:v>
                </c:pt>
                <c:pt idx="14">
                  <c:v>1.0425132859643416E-2</c:v>
                </c:pt>
                <c:pt idx="15">
                  <c:v>-1.0638187971963475E-2</c:v>
                </c:pt>
                <c:pt idx="16">
                  <c:v>1.0439842735646243E-2</c:v>
                </c:pt>
                <c:pt idx="17">
                  <c:v>-1.0356677002846593E-2</c:v>
                </c:pt>
                <c:pt idx="18">
                  <c:v>1.0699032866437141E-2</c:v>
                </c:pt>
                <c:pt idx="19">
                  <c:v>-1.0359987764136602E-2</c:v>
                </c:pt>
                <c:pt idx="20">
                  <c:v>1.041869713610466E-2</c:v>
                </c:pt>
                <c:pt idx="21">
                  <c:v>-1.0631968547415438E-2</c:v>
                </c:pt>
                <c:pt idx="22">
                  <c:v>1.0433543599014605E-2</c:v>
                </c:pt>
                <c:pt idx="23">
                  <c:v>-1.0350564330170786E-2</c:v>
                </c:pt>
                <c:pt idx="24">
                  <c:v>1.069263377823515E-2</c:v>
                </c:pt>
                <c:pt idx="25">
                  <c:v>-1.0353860270476911E-2</c:v>
                </c:pt>
              </c:numCache>
            </c:numRef>
          </c:val>
          <c:smooth val="0"/>
        </c:ser>
        <c:ser>
          <c:idx val="0"/>
          <c:order val="1"/>
          <c:spPr>
            <a:ln w="28575" cap="rnd">
              <a:solidFill>
                <a:srgbClr val="826300"/>
              </a:solidFill>
              <a:round/>
            </a:ln>
            <a:effectLst/>
          </c:spPr>
          <c:marker>
            <c:symbol val="none"/>
          </c:marker>
          <c:cat>
            <c:numRef>
              <c:f>Data!$A$5:$A$30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Data!$AA$5:$AA$30</c:f>
              <c:numCache>
                <c:formatCode>0.000</c:formatCode>
                <c:ptCount val="26"/>
                <c:pt idx="0">
                  <c:v>9.8953023726799927E-3</c:v>
                </c:pt>
                <c:pt idx="1">
                  <c:v>-1.0764365139365073E-2</c:v>
                </c:pt>
                <c:pt idx="2">
                  <c:v>9.0676045013169393E-3</c:v>
                </c:pt>
                <c:pt idx="3">
                  <c:v>-5.0178302274017095E-2</c:v>
                </c:pt>
                <c:pt idx="4">
                  <c:v>-2.478166255484171E-2</c:v>
                </c:pt>
                <c:pt idx="5">
                  <c:v>-2.6663950138292036E-2</c:v>
                </c:pt>
                <c:pt idx="6">
                  <c:v>-3.5748302232947671E-2</c:v>
                </c:pt>
                <c:pt idx="7">
                  <c:v>-4.8201570837778096E-2</c:v>
                </c:pt>
                <c:pt idx="8">
                  <c:v>-6.9680188062543058E-3</c:v>
                </c:pt>
                <c:pt idx="9">
                  <c:v>-5.7340816874695943E-2</c:v>
                </c:pt>
                <c:pt idx="10">
                  <c:v>-2.7901514739136379E-2</c:v>
                </c:pt>
                <c:pt idx="11">
                  <c:v>-2.8049125893170324E-2</c:v>
                </c:pt>
                <c:pt idx="12">
                  <c:v>-3.6318227086368671E-2</c:v>
                </c:pt>
                <c:pt idx="13">
                  <c:v>-4.8439538221759948E-2</c:v>
                </c:pt>
                <c:pt idx="14">
                  <c:v>-7.0688934168622319E-3</c:v>
                </c:pt>
                <c:pt idx="15">
                  <c:v>-5.7369106759581956E-2</c:v>
                </c:pt>
                <c:pt idx="16">
                  <c:v>-2.7919024891041033E-2</c:v>
                </c:pt>
                <c:pt idx="17">
                  <c:v>-2.8045389326053272E-2</c:v>
                </c:pt>
                <c:pt idx="18">
                  <c:v>-3.6324091247416312E-2</c:v>
                </c:pt>
                <c:pt idx="19">
                  <c:v>-4.8432406325235711E-2</c:v>
                </c:pt>
                <c:pt idx="20">
                  <c:v>-7.074214994119421E-3</c:v>
                </c:pt>
                <c:pt idx="21">
                  <c:v>-5.7362134486164007E-2</c:v>
                </c:pt>
                <c:pt idx="22">
                  <c:v>-2.7924665175097396E-2</c:v>
                </c:pt>
                <c:pt idx="23">
                  <c:v>-2.8038847669226818E-2</c:v>
                </c:pt>
                <c:pt idx="24">
                  <c:v>-3.6330152847184105E-2</c:v>
                </c:pt>
                <c:pt idx="25">
                  <c:v>-4.842619429387196E-2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196232"/>
        <c:axId val="346197800"/>
      </c:lineChart>
      <c:catAx>
        <c:axId val="34619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34619780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34619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346196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>
              <a:lumMod val="95000"/>
              <a:lumOff val="5000"/>
            </a:schemeClr>
          </a:solidFill>
          <a:latin typeface="Palatino Linotype" panose="02040502050505030304" pitchFamily="18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17</xdr:col>
      <xdr:colOff>95251</xdr:colOff>
      <xdr:row>11</xdr:row>
      <xdr:rowOff>76201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392" t="17971" r="22989" b="62234"/>
        <a:stretch/>
      </xdr:blipFill>
      <xdr:spPr>
        <a:xfrm>
          <a:off x="0" y="1"/>
          <a:ext cx="10458451" cy="2171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171450</xdr:rowOff>
    </xdr:from>
    <xdr:to>
      <xdr:col>17</xdr:col>
      <xdr:colOff>95250</xdr:colOff>
      <xdr:row>68</xdr:row>
      <xdr:rowOff>47625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3389" t="32469" r="22991" b="21778"/>
        <a:stretch/>
      </xdr:blipFill>
      <xdr:spPr>
        <a:xfrm>
          <a:off x="0" y="7981950"/>
          <a:ext cx="10458450" cy="5019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38100</xdr:rowOff>
    </xdr:from>
    <xdr:to>
      <xdr:col>17</xdr:col>
      <xdr:colOff>95250</xdr:colOff>
      <xdr:row>114</xdr:row>
      <xdr:rowOff>19050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4954" t="14585" r="24893" b="5717"/>
        <a:stretch/>
      </xdr:blipFill>
      <xdr:spPr>
        <a:xfrm>
          <a:off x="0" y="12992100"/>
          <a:ext cx="10458450" cy="874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66675</xdr:rowOff>
    </xdr:from>
    <xdr:to>
      <xdr:col>17</xdr:col>
      <xdr:colOff>95251</xdr:colOff>
      <xdr:row>41</xdr:row>
      <xdr:rowOff>171451</xdr:rowOff>
    </xdr:to>
    <xdr:pic>
      <xdr:nvPicPr>
        <xdr:cNvPr id="26" name="Picture 2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392" t="40283" r="22989" b="6672"/>
        <a:stretch/>
      </xdr:blipFill>
      <xdr:spPr>
        <a:xfrm>
          <a:off x="0" y="2162175"/>
          <a:ext cx="10458451" cy="5819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45"/>
  <sheetViews>
    <sheetView tabSelected="1" zoomScale="85" zoomScaleNormal="85" workbookViewId="0"/>
  </sheetViews>
  <sheetFormatPr defaultRowHeight="15" x14ac:dyDescent="0.25"/>
  <cols>
    <col min="1" max="2" width="5.7109375" style="1" customWidth="1"/>
    <col min="3" max="3" width="5.5703125" style="1" customWidth="1"/>
    <col min="4" max="4" width="6.85546875" style="1" customWidth="1"/>
    <col min="5" max="5" width="8.5703125" style="1" customWidth="1"/>
    <col min="6" max="6" width="9.85546875" style="1" customWidth="1"/>
    <col min="7" max="7" width="8.5703125" style="1" customWidth="1"/>
    <col min="8" max="12" width="8.42578125" style="1" customWidth="1"/>
    <col min="13" max="13" width="8.5703125" style="1" customWidth="1"/>
    <col min="14" max="14" width="7.5703125" style="1" customWidth="1"/>
    <col min="15" max="15" width="8" style="1" customWidth="1"/>
    <col min="16" max="16" width="6.7109375" style="1" customWidth="1"/>
    <col min="17" max="17" width="3.42578125" style="19" customWidth="1"/>
    <col min="18" max="18" width="6.85546875" style="1" customWidth="1"/>
    <col min="19" max="19" width="6.7109375" style="1" customWidth="1"/>
    <col min="20" max="20" width="7.140625" style="1" customWidth="1"/>
    <col min="21" max="21" width="7.7109375" style="1" customWidth="1"/>
    <col min="22" max="22" width="9.140625" style="1" customWidth="1"/>
    <col min="23" max="23" width="3.42578125" style="19" customWidth="1"/>
    <col min="24" max="24" width="7.5703125" style="1" customWidth="1"/>
    <col min="25" max="25" width="7.140625" style="1" customWidth="1"/>
    <col min="26" max="27" width="7.28515625" style="1" customWidth="1"/>
    <col min="28" max="28" width="3.140625" style="19" customWidth="1"/>
    <col min="29" max="31" width="9" style="1" customWidth="1"/>
    <col min="32" max="32" width="7.85546875" style="1" customWidth="1"/>
    <col min="33" max="34" width="9" style="1" customWidth="1"/>
    <col min="35" max="61" width="5.42578125" style="1" customWidth="1"/>
    <col min="62" max="16384" width="9.140625" style="1"/>
  </cols>
  <sheetData>
    <row r="1" spans="1:62" ht="61.5" customHeight="1" x14ac:dyDescent="0.25">
      <c r="C1" s="5" t="s">
        <v>21</v>
      </c>
      <c r="D1" s="5"/>
      <c r="E1" s="5" t="s">
        <v>15</v>
      </c>
      <c r="F1" s="5"/>
      <c r="G1" s="5" t="s">
        <v>16</v>
      </c>
      <c r="H1" s="5"/>
      <c r="I1" s="17"/>
      <c r="J1" s="5" t="s">
        <v>22</v>
      </c>
      <c r="R1" s="16"/>
    </row>
    <row r="2" spans="1:62" ht="21" x14ac:dyDescent="0.25">
      <c r="A2" s="5"/>
      <c r="B2" s="5"/>
      <c r="C2" s="1">
        <v>1</v>
      </c>
      <c r="E2" s="1">
        <v>1</v>
      </c>
      <c r="G2" s="1">
        <v>0.60599999999999998</v>
      </c>
      <c r="J2" s="1">
        <f>0.96^3</f>
        <v>0.88473599999999997</v>
      </c>
      <c r="R2" s="16"/>
    </row>
    <row r="3" spans="1:62" ht="31.5" customHeight="1" x14ac:dyDescent="0.25">
      <c r="B3" s="26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3"/>
      <c r="R3" s="26" t="s">
        <v>18</v>
      </c>
      <c r="S3" s="26"/>
      <c r="T3" s="26"/>
      <c r="U3" s="26"/>
      <c r="V3" s="26"/>
      <c r="X3" s="27" t="s">
        <v>23</v>
      </c>
      <c r="Y3" s="27"/>
      <c r="Z3" s="27"/>
      <c r="AA3" s="27"/>
      <c r="AB3" s="20"/>
      <c r="AC3" s="30" t="s">
        <v>30</v>
      </c>
      <c r="AD3" s="30"/>
      <c r="AE3" s="30"/>
      <c r="AF3" s="30"/>
      <c r="AG3" s="30"/>
      <c r="AH3" s="30"/>
      <c r="AL3" s="18"/>
      <c r="AM3" s="18"/>
      <c r="AN3" s="18"/>
      <c r="AO3" s="18"/>
      <c r="AP3" s="18"/>
      <c r="AQ3" s="18"/>
      <c r="AR3" s="18"/>
      <c r="AS3" s="18"/>
      <c r="AT3" s="18"/>
    </row>
    <row r="4" spans="1:62" s="5" customFormat="1" ht="60" customHeight="1" x14ac:dyDescent="0.25">
      <c r="A4" s="24" t="s">
        <v>11</v>
      </c>
      <c r="B4" s="24" t="s">
        <v>0</v>
      </c>
      <c r="C4" s="24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28</v>
      </c>
      <c r="I4" s="25" t="s">
        <v>29</v>
      </c>
      <c r="J4" s="25" t="s">
        <v>7</v>
      </c>
      <c r="K4" s="25" t="s">
        <v>8</v>
      </c>
      <c r="L4" s="25" t="s">
        <v>12</v>
      </c>
      <c r="M4" s="25" t="s">
        <v>9</v>
      </c>
      <c r="N4" s="25" t="s">
        <v>10</v>
      </c>
      <c r="O4" s="25" t="s">
        <v>13</v>
      </c>
      <c r="P4" s="25" t="s">
        <v>14</v>
      </c>
      <c r="Q4" s="28"/>
      <c r="R4" s="24" t="s">
        <v>6</v>
      </c>
      <c r="S4" s="24" t="s">
        <v>19</v>
      </c>
      <c r="T4" s="24" t="s">
        <v>20</v>
      </c>
      <c r="U4" s="24" t="s">
        <v>7</v>
      </c>
      <c r="V4" s="24" t="s">
        <v>8</v>
      </c>
      <c r="W4" s="28"/>
      <c r="X4" s="24" t="s">
        <v>24</v>
      </c>
      <c r="Y4" s="24" t="s">
        <v>25</v>
      </c>
      <c r="Z4" s="24" t="s">
        <v>26</v>
      </c>
      <c r="AA4" s="24" t="s">
        <v>27</v>
      </c>
      <c r="AB4" s="28"/>
      <c r="AC4" s="24" t="s">
        <v>31</v>
      </c>
      <c r="AD4" s="24" t="s">
        <v>32</v>
      </c>
      <c r="AE4" s="24" t="s">
        <v>33</v>
      </c>
      <c r="AF4" s="24" t="s">
        <v>35</v>
      </c>
      <c r="AG4" s="24" t="s">
        <v>36</v>
      </c>
      <c r="AH4" s="24" t="s">
        <v>34</v>
      </c>
    </row>
    <row r="5" spans="1:62" x14ac:dyDescent="0.25">
      <c r="A5" s="1">
        <v>0</v>
      </c>
      <c r="B5" s="1">
        <v>0.6</v>
      </c>
      <c r="C5" s="1">
        <v>0.3</v>
      </c>
      <c r="D5" s="10">
        <v>0.4</v>
      </c>
      <c r="E5" s="10">
        <v>1</v>
      </c>
      <c r="F5" s="10">
        <v>99</v>
      </c>
      <c r="G5" s="10">
        <v>101</v>
      </c>
      <c r="H5" s="10">
        <f>0.2/D5</f>
        <v>0.5</v>
      </c>
      <c r="I5" s="10">
        <f>0.5/E5</f>
        <v>0.5</v>
      </c>
      <c r="J5" s="2">
        <f t="shared" ref="J5:J36" si="0">(M6/(M5*B5+N5*H5*D5)-1)</f>
        <v>0.26246533967122176</v>
      </c>
      <c r="K5" s="2">
        <f>(N6/(M5*C5+N5*I5*E5)-1)</f>
        <v>0.23746602601436595</v>
      </c>
      <c r="L5" s="2">
        <f>($M6*$F5+$N6*$G5)/($M5*$B5*$F5+$M5*$C5*$G5+$N5*$H5*$D5*$F5+$N5*$I5*$E5*$G5)-1</f>
        <v>0.24984068627450995</v>
      </c>
      <c r="M5" s="10">
        <v>1.2749999999999999</v>
      </c>
      <c r="N5" s="10">
        <v>1.2749999999999999</v>
      </c>
      <c r="O5" s="10">
        <f t="shared" ref="O5:O68" si="1">(M5*B5+N5*H5*D5)*(1+L5)</f>
        <v>1.2748375000000001</v>
      </c>
      <c r="P5" s="10">
        <f>(M5*C5+N5*I5*E5)*(1+L5)</f>
        <v>1.2748375000000001</v>
      </c>
      <c r="R5" s="10">
        <f>(B5-I5*E5+((B5-I5*E5)^2+4*C5*H5*D5)^0.5)/(2*C5)</f>
        <v>1</v>
      </c>
      <c r="S5" s="10">
        <f>R5*T5</f>
        <v>1.2747053490480507</v>
      </c>
      <c r="T5" s="10">
        <f t="shared" ref="T5:T68" si="2">(D5*F5+E5*G5)/(R5*F5+G5-R5*(B5*F5+C5*G5))</f>
        <v>1.2747053490480507</v>
      </c>
      <c r="U5" s="2">
        <f t="shared" ref="U5:U68" si="3">S5/(S5*B5+T5*H5*D5)-1</f>
        <v>0.25</v>
      </c>
      <c r="V5" s="2">
        <f>T5/(S5*C5+T5*I5*E5)-1</f>
        <v>0.25</v>
      </c>
      <c r="X5" s="10">
        <f>O5/M6-1</f>
        <v>-9.9999999999997868E-3</v>
      </c>
      <c r="Y5" s="10">
        <f>S5/M6-1</f>
        <v>-1.0102624406977068E-2</v>
      </c>
      <c r="Z5" s="10">
        <f>P5/N6-1</f>
        <v>1.0000000000000231E-2</v>
      </c>
      <c r="AA5" s="10">
        <f>T5/N6-1</f>
        <v>9.8953023726799927E-3</v>
      </c>
      <c r="AB5" s="29"/>
      <c r="AC5" s="1">
        <f>C$2*(D5*F5+E5*G5)</f>
        <v>140.6</v>
      </c>
      <c r="AD5" s="1">
        <f>T5*(H5*D5*F5+I5*E5*G5)</f>
        <v>89.611786038077952</v>
      </c>
      <c r="AE5" s="1">
        <f>S5*(B5*F5+C5*G5)</f>
        <v>114.34106980961013</v>
      </c>
      <c r="AF5" s="1">
        <f>AC5-AD5</f>
        <v>50.988213961922042</v>
      </c>
      <c r="AG5" s="1">
        <f>AE5+AD5</f>
        <v>203.95285584768808</v>
      </c>
      <c r="AH5" s="2">
        <f>AF5/AG5</f>
        <v>0.25000000000000011</v>
      </c>
      <c r="AL5" s="1">
        <f>M6/S5</f>
        <v>1.0102057290544133</v>
      </c>
      <c r="AM5" s="1">
        <f>N6/T5</f>
        <v>0.99020165521175152</v>
      </c>
      <c r="AT5" s="21"/>
      <c r="AU5" s="21"/>
      <c r="AV5" s="21"/>
      <c r="AW5" s="21"/>
      <c r="AX5" s="21"/>
      <c r="AY5" s="21"/>
      <c r="AZ5" s="21"/>
      <c r="BA5" s="21"/>
    </row>
    <row r="6" spans="1:62" x14ac:dyDescent="0.25">
      <c r="A6" s="1">
        <f>1+A5</f>
        <v>1</v>
      </c>
      <c r="B6" s="1">
        <v>0.6</v>
      </c>
      <c r="C6" s="1">
        <v>0.3</v>
      </c>
      <c r="D6" s="10">
        <f>D5</f>
        <v>0.4</v>
      </c>
      <c r="E6" s="10">
        <f>E5</f>
        <v>1</v>
      </c>
      <c r="F6" s="10">
        <f t="shared" ref="F6:F37" si="4">F5*(E$2+G$2*(J5-K5))</f>
        <v>100.49980882352942</v>
      </c>
      <c r="G6" s="10">
        <f t="shared" ref="G6:G37" si="5">G5*(E$2+G$2*(K5-J5))</f>
        <v>99.469892008318482</v>
      </c>
      <c r="H6" s="10">
        <f t="shared" ref="H6:H69" si="6">0.2/D6</f>
        <v>0.5</v>
      </c>
      <c r="I6" s="10">
        <f t="shared" ref="I6:I69" si="7">0.5/E6</f>
        <v>0.5</v>
      </c>
      <c r="J6" s="2">
        <f t="shared" si="0"/>
        <v>0.24124776529260772</v>
      </c>
      <c r="K6" s="2">
        <f t="shared" ref="K6:K69" si="8">(N7/(M6*C6+N6*I6*E6)-1)</f>
        <v>0.26352903511025971</v>
      </c>
      <c r="L6" s="2">
        <f t="shared" ref="L6:L69" si="9">($M7*$F6+$N7*$G6)/($M6*$B6*$F6+$M6*$C6*$G6+$N6*$H6*$D6*$F6+$N6*$I6*$E6*$G6)-1</f>
        <v>0.25228929856000071</v>
      </c>
      <c r="M6" s="10">
        <f t="shared" ref="M6:M37" si="10">(M5*(B5*F5+C5*G5)+(D5*F5+E5*G5))/(2*F5)</f>
        <v>1.2877146464646463</v>
      </c>
      <c r="N6" s="10">
        <f t="shared" ref="N6:N37" si="11">M6*F5/G5</f>
        <v>1.2622153465346533</v>
      </c>
      <c r="O6" s="10">
        <f t="shared" si="1"/>
        <v>1.2836865170087006</v>
      </c>
      <c r="P6" s="10">
        <f t="shared" ref="P6:P69" si="12">(M6*C6+N6*I6*E6)*(1+L6)</f>
        <v>1.2741067668817698</v>
      </c>
      <c r="R6" s="10">
        <f t="shared" ref="R6:R69" si="13">(B6-I6*E6+((B6-I6*E6)^2+4*C6*H6*D6)^0.5)/(2*C6)</f>
        <v>1</v>
      </c>
      <c r="S6" s="10">
        <f t="shared" ref="S6:S68" si="14">R6*T6</f>
        <v>1.2717042759120314</v>
      </c>
      <c r="T6" s="10">
        <f t="shared" si="2"/>
        <v>1.2717042759120314</v>
      </c>
      <c r="U6" s="2">
        <f t="shared" si="3"/>
        <v>0.25</v>
      </c>
      <c r="V6" s="2">
        <f t="shared" ref="V6:V69" si="15">T6/(S6*C6+T6*I6*E6)-1</f>
        <v>0.25</v>
      </c>
      <c r="X6" s="10">
        <f t="shared" ref="X6:X69" si="16">O6/M7-1</f>
        <v>8.8955110946686844E-3</v>
      </c>
      <c r="Y6" s="10">
        <f t="shared" ref="Y6:Y69" si="17">S6/M7-1</f>
        <v>-5.2176414746252231E-4</v>
      </c>
      <c r="Z6" s="10">
        <f t="shared" ref="Z6:Z69" si="18">P6/N7-1</f>
        <v>-8.8955110946684623E-3</v>
      </c>
      <c r="AA6" s="10">
        <f t="shared" ref="AA6:AA69" si="19">T6/N7-1</f>
        <v>-1.0764365139365073E-2</v>
      </c>
      <c r="AB6" s="29"/>
      <c r="AC6" s="1">
        <f t="shared" ref="AC6:AC69" si="20">C$2*(D6*F6+E6*G6)</f>
        <v>139.66981553773024</v>
      </c>
      <c r="AD6" s="1">
        <f t="shared" ref="AD6:AD69" si="21">T6*(H6*D6*F6+I6*E6*G6)</f>
        <v>88.809350817588111</v>
      </c>
      <c r="AE6" s="1">
        <f t="shared" ref="AE6:AE69" si="22">S6*(B6*F6+C6*G6)</f>
        <v>114.63250806298042</v>
      </c>
      <c r="AF6" s="1">
        <f t="shared" ref="AF6:AF69" si="23">AC6-AD6</f>
        <v>50.860464720142133</v>
      </c>
      <c r="AG6" s="1">
        <f t="shared" ref="AG6:AG69" si="24">AE6+AD6</f>
        <v>203.44185888056853</v>
      </c>
      <c r="AH6" s="2">
        <f t="shared" ref="AH6:AH69" si="25">AF6/AG6</f>
        <v>0.25</v>
      </c>
      <c r="AL6" s="1">
        <f t="shared" ref="AL6:AL43" si="26">M7/S6</f>
        <v>1.0005220365274061</v>
      </c>
      <c r="AM6" s="1">
        <f t="shared" ref="AM6:AM43" si="27">N7/T6</f>
        <v>1.0108814975522808</v>
      </c>
      <c r="AS6" s="7"/>
    </row>
    <row r="7" spans="1:62" x14ac:dyDescent="0.25">
      <c r="A7" s="1">
        <f t="shared" ref="A7:A70" si="28">1+A6</f>
        <v>2</v>
      </c>
      <c r="B7" s="1">
        <v>0.6</v>
      </c>
      <c r="C7" s="1">
        <v>0.3</v>
      </c>
      <c r="D7" s="10">
        <f>D6</f>
        <v>0.4</v>
      </c>
      <c r="E7" s="10">
        <f>E6</f>
        <v>1</v>
      </c>
      <c r="F7" s="10">
        <f t="shared" si="4"/>
        <v>99.142815229175611</v>
      </c>
      <c r="G7" s="10">
        <f t="shared" si="5"/>
        <v>100.81297920287592</v>
      </c>
      <c r="H7" s="10">
        <f t="shared" si="6"/>
        <v>0.5</v>
      </c>
      <c r="I7" s="10">
        <f t="shared" si="7"/>
        <v>0.5</v>
      </c>
      <c r="J7" s="2">
        <f t="shared" si="0"/>
        <v>0.25837031227457241</v>
      </c>
      <c r="K7" s="2">
        <f t="shared" si="8"/>
        <v>0.23274882596005231</v>
      </c>
      <c r="L7" s="2">
        <f t="shared" si="9"/>
        <v>0.24542780894757787</v>
      </c>
      <c r="M7" s="10">
        <f t="shared" si="10"/>
        <v>1.2723681519961161</v>
      </c>
      <c r="N7" s="10">
        <f t="shared" si="11"/>
        <v>1.2855423228775933</v>
      </c>
      <c r="O7" s="10">
        <f t="shared" si="1"/>
        <v>1.270995639527285</v>
      </c>
      <c r="P7" s="10">
        <f t="shared" si="12"/>
        <v>1.2759178831599709</v>
      </c>
      <c r="R7" s="10">
        <f t="shared" si="13"/>
        <v>1</v>
      </c>
      <c r="S7" s="10">
        <f t="shared" si="14"/>
        <v>1.2743802344292736</v>
      </c>
      <c r="T7" s="10">
        <f t="shared" si="2"/>
        <v>1.2743802344292736</v>
      </c>
      <c r="U7" s="2">
        <f t="shared" si="3"/>
        <v>0.25</v>
      </c>
      <c r="V7" s="2">
        <f t="shared" si="15"/>
        <v>0.25</v>
      </c>
      <c r="X7" s="10">
        <f t="shared" si="16"/>
        <v>-1.0285130855956282E-2</v>
      </c>
      <c r="Y7" s="10">
        <f t="shared" si="17"/>
        <v>-7.6495719316367339E-3</v>
      </c>
      <c r="Z7" s="10">
        <f t="shared" si="18"/>
        <v>1.0285130855956393E-2</v>
      </c>
      <c r="AA7" s="10">
        <f t="shared" si="19"/>
        <v>9.0676045013169393E-3</v>
      </c>
      <c r="AB7" s="29"/>
      <c r="AC7" s="1">
        <f t="shared" si="20"/>
        <v>140.47010529454616</v>
      </c>
      <c r="AD7" s="1">
        <f t="shared" si="21"/>
        <v>89.506162857784247</v>
      </c>
      <c r="AE7" s="1">
        <f t="shared" si="22"/>
        <v>114.34960688926333</v>
      </c>
      <c r="AF7" s="1">
        <f t="shared" si="23"/>
        <v>50.963942436761911</v>
      </c>
      <c r="AG7" s="1">
        <f t="shared" si="24"/>
        <v>203.85576974704759</v>
      </c>
      <c r="AH7" s="2">
        <f t="shared" si="25"/>
        <v>0.25000000000000006</v>
      </c>
      <c r="AL7" s="1">
        <f t="shared" si="26"/>
        <v>1.0077085389548599</v>
      </c>
      <c r="AM7" s="1">
        <f t="shared" si="27"/>
        <v>0.99101387809809016</v>
      </c>
      <c r="AT7" s="21"/>
      <c r="AU7" s="21"/>
      <c r="AV7" s="21"/>
      <c r="AW7" s="21"/>
      <c r="AX7" s="21"/>
      <c r="AY7" s="21"/>
      <c r="AZ7" s="21"/>
      <c r="BA7" s="21"/>
    </row>
    <row r="8" spans="1:62" x14ac:dyDescent="0.25">
      <c r="A8" s="1">
        <f t="shared" si="28"/>
        <v>3</v>
      </c>
      <c r="B8" s="1">
        <v>0.6</v>
      </c>
      <c r="C8" s="1">
        <v>0.3</v>
      </c>
      <c r="D8" s="10">
        <f>D7</f>
        <v>0.4</v>
      </c>
      <c r="E8" s="10">
        <f>J$2*E7</f>
        <v>0.88473599999999997</v>
      </c>
      <c r="F8" s="10">
        <f t="shared" si="4"/>
        <v>100.68216811702347</v>
      </c>
      <c r="G8" s="10">
        <f t="shared" si="5"/>
        <v>99.247694312490594</v>
      </c>
      <c r="H8" s="10">
        <f t="shared" si="6"/>
        <v>0.5</v>
      </c>
      <c r="I8" s="10">
        <f t="shared" si="7"/>
        <v>0.56514033564814814</v>
      </c>
      <c r="J8" s="2">
        <f t="shared" si="0"/>
        <v>0.18385600667417479</v>
      </c>
      <c r="K8" s="2">
        <f t="shared" si="8"/>
        <v>0.20850603600878537</v>
      </c>
      <c r="L8" s="2">
        <f t="shared" si="9"/>
        <v>0.19605402886806766</v>
      </c>
      <c r="M8" s="10">
        <f t="shared" si="10"/>
        <v>1.284203844109675</v>
      </c>
      <c r="N8" s="10">
        <f t="shared" si="11"/>
        <v>1.2629284982933078</v>
      </c>
      <c r="O8" s="10">
        <f t="shared" si="1"/>
        <v>1.2236924526923438</v>
      </c>
      <c r="P8" s="10">
        <f t="shared" si="12"/>
        <v>1.2160585137685758</v>
      </c>
      <c r="R8" s="10">
        <f t="shared" si="13"/>
        <v>1</v>
      </c>
      <c r="S8" s="10">
        <f t="shared" si="14"/>
        <v>1.1670637630985725</v>
      </c>
      <c r="T8" s="10">
        <f t="shared" si="2"/>
        <v>1.1670637630985725</v>
      </c>
      <c r="U8" s="2">
        <f t="shared" si="3"/>
        <v>0.25</v>
      </c>
      <c r="V8" s="2">
        <f t="shared" si="15"/>
        <v>0.25000000000000022</v>
      </c>
      <c r="X8" s="10">
        <f t="shared" si="16"/>
        <v>1.0303636696628926E-2</v>
      </c>
      <c r="Y8" s="10">
        <f t="shared" si="17"/>
        <v>-3.6450080638208315E-2</v>
      </c>
      <c r="Z8" s="10">
        <f t="shared" si="18"/>
        <v>-1.0303636696628926E-2</v>
      </c>
      <c r="AA8" s="10">
        <f t="shared" si="19"/>
        <v>-5.0178302274017095E-2</v>
      </c>
      <c r="AB8" s="29"/>
      <c r="AC8" s="1">
        <f t="shared" si="20"/>
        <v>128.08087532206505</v>
      </c>
      <c r="AD8" s="1">
        <f t="shared" si="21"/>
        <v>81.414695801511343</v>
      </c>
      <c r="AE8" s="1">
        <f t="shared" si="22"/>
        <v>105.25002228070353</v>
      </c>
      <c r="AF8" s="1">
        <f t="shared" si="23"/>
        <v>46.666179520553712</v>
      </c>
      <c r="AG8" s="1">
        <f t="shared" si="24"/>
        <v>186.66471808221488</v>
      </c>
      <c r="AH8" s="2">
        <f t="shared" si="25"/>
        <v>0.24999999999999997</v>
      </c>
      <c r="AL8" s="1">
        <f t="shared" si="26"/>
        <v>1.0378289488751669</v>
      </c>
      <c r="AM8" s="1">
        <f t="shared" si="27"/>
        <v>1.0528291808811607</v>
      </c>
      <c r="AS8" s="8"/>
    </row>
    <row r="9" spans="1:62" x14ac:dyDescent="0.25">
      <c r="A9" s="1">
        <f t="shared" si="28"/>
        <v>4</v>
      </c>
      <c r="B9" s="1">
        <v>0.6</v>
      </c>
      <c r="C9" s="1">
        <v>0.3</v>
      </c>
      <c r="D9" s="10">
        <f>D8*J$2</f>
        <v>0.3538944</v>
      </c>
      <c r="E9" s="10">
        <f>E8</f>
        <v>0.88473599999999997</v>
      </c>
      <c r="F9" s="10">
        <f t="shared" si="4"/>
        <v>99.178186168104034</v>
      </c>
      <c r="G9" s="10">
        <f t="shared" si="5"/>
        <v>100.73024820966499</v>
      </c>
      <c r="H9" s="10">
        <f t="shared" si="6"/>
        <v>0.56514033564814814</v>
      </c>
      <c r="I9" s="10">
        <f t="shared" si="7"/>
        <v>0.56514033564814814</v>
      </c>
      <c r="J9" s="2">
        <f t="shared" si="0"/>
        <v>0.20736391865920156</v>
      </c>
      <c r="K9" s="2">
        <f t="shared" si="8"/>
        <v>0.1823752684563007</v>
      </c>
      <c r="L9" s="2">
        <f t="shared" si="9"/>
        <v>0.19473894485718812</v>
      </c>
      <c r="M9" s="10">
        <f t="shared" si="10"/>
        <v>1.2112125585268882</v>
      </c>
      <c r="N9" s="10">
        <f t="shared" si="11"/>
        <v>1.2287187857391551</v>
      </c>
      <c r="O9" s="10">
        <f t="shared" si="1"/>
        <v>1.1618493256233546</v>
      </c>
      <c r="P9" s="10">
        <f t="shared" si="12"/>
        <v>1.1681239370517587</v>
      </c>
      <c r="R9" s="10">
        <f t="shared" si="13"/>
        <v>1</v>
      </c>
      <c r="S9" s="10">
        <f t="shared" si="14"/>
        <v>1.1273871980572328</v>
      </c>
      <c r="T9" s="10">
        <f t="shared" si="2"/>
        <v>1.1273871980572328</v>
      </c>
      <c r="U9" s="2">
        <f t="shared" si="3"/>
        <v>0.25</v>
      </c>
      <c r="V9" s="2">
        <f t="shared" si="15"/>
        <v>0.25</v>
      </c>
      <c r="X9" s="10">
        <f t="shared" si="16"/>
        <v>-1.0456643276232414E-2</v>
      </c>
      <c r="Y9" s="10">
        <f t="shared" si="17"/>
        <v>-3.9807927164379087E-2</v>
      </c>
      <c r="Z9" s="10">
        <f t="shared" si="18"/>
        <v>1.0456643276232747E-2</v>
      </c>
      <c r="AA9" s="10">
        <f t="shared" si="19"/>
        <v>-2.478166255484171E-2</v>
      </c>
      <c r="AB9" s="29"/>
      <c r="AC9" s="1">
        <f t="shared" si="20"/>
        <v>124.21828156707564</v>
      </c>
      <c r="AD9" s="1">
        <f t="shared" si="21"/>
        <v>79.143439626843389</v>
      </c>
      <c r="AE9" s="1">
        <f t="shared" si="22"/>
        <v>101.15592813408558</v>
      </c>
      <c r="AF9" s="1">
        <f t="shared" si="23"/>
        <v>45.074841940232247</v>
      </c>
      <c r="AG9" s="1">
        <f t="shared" si="24"/>
        <v>180.29936776092899</v>
      </c>
      <c r="AH9" s="2">
        <f t="shared" si="25"/>
        <v>0.25</v>
      </c>
      <c r="AL9" s="1">
        <f t="shared" si="26"/>
        <v>1.0414582959915708</v>
      </c>
      <c r="AM9" s="1">
        <f t="shared" si="27"/>
        <v>1.0254113992767648</v>
      </c>
      <c r="AT9" s="9"/>
    </row>
    <row r="10" spans="1:62" x14ac:dyDescent="0.25">
      <c r="A10" s="1">
        <f t="shared" si="28"/>
        <v>5</v>
      </c>
      <c r="B10" s="1">
        <v>0.6</v>
      </c>
      <c r="C10" s="1">
        <v>0.3</v>
      </c>
      <c r="D10" s="10">
        <f>D9</f>
        <v>0.3538944</v>
      </c>
      <c r="E10" s="10">
        <f>E9</f>
        <v>0.88473599999999997</v>
      </c>
      <c r="F10" s="10">
        <f t="shared" si="4"/>
        <v>100.68005354326327</v>
      </c>
      <c r="G10" s="10">
        <f t="shared" si="5"/>
        <v>99.204877769623195</v>
      </c>
      <c r="H10" s="10">
        <f t="shared" si="6"/>
        <v>0.56514033564814814</v>
      </c>
      <c r="I10" s="10">
        <f t="shared" si="7"/>
        <v>0.56514033564814814</v>
      </c>
      <c r="J10" s="2">
        <f t="shared" si="0"/>
        <v>0.21687565864961522</v>
      </c>
      <c r="K10" s="2">
        <f t="shared" si="8"/>
        <v>0.24217568367934117</v>
      </c>
      <c r="L10" s="2">
        <f t="shared" si="9"/>
        <v>0.22939552112338579</v>
      </c>
      <c r="M10" s="10">
        <f t="shared" si="10"/>
        <v>1.1741267502113972</v>
      </c>
      <c r="N10" s="10">
        <f t="shared" si="11"/>
        <v>1.1560356842865782</v>
      </c>
      <c r="O10" s="10">
        <f t="shared" si="1"/>
        <v>1.1503247192687744</v>
      </c>
      <c r="P10" s="10">
        <f t="shared" si="12"/>
        <v>1.1436523966426784</v>
      </c>
      <c r="R10" s="10">
        <f t="shared" si="13"/>
        <v>1</v>
      </c>
      <c r="S10" s="10">
        <f t="shared" si="14"/>
        <v>1.124729924428872</v>
      </c>
      <c r="T10" s="10">
        <f t="shared" si="2"/>
        <v>1.124729924428872</v>
      </c>
      <c r="U10" s="2">
        <f t="shared" si="3"/>
        <v>0.25</v>
      </c>
      <c r="V10" s="2">
        <f t="shared" si="15"/>
        <v>0.25</v>
      </c>
      <c r="X10" s="10">
        <f t="shared" si="16"/>
        <v>1.0288530619195768E-2</v>
      </c>
      <c r="Y10" s="10">
        <f t="shared" si="17"/>
        <v>-1.2190450521661567E-2</v>
      </c>
      <c r="Z10" s="10">
        <f t="shared" si="18"/>
        <v>-1.0288530619195768E-2</v>
      </c>
      <c r="AA10" s="10">
        <f t="shared" si="19"/>
        <v>-2.6663950138292036E-2</v>
      </c>
      <c r="AB10" s="29"/>
      <c r="AC10" s="1">
        <f t="shared" si="20"/>
        <v>123.40023387904637</v>
      </c>
      <c r="AD10" s="1">
        <f t="shared" si="21"/>
        <v>78.436921141043754</v>
      </c>
      <c r="AE10" s="1">
        <f t="shared" si="22"/>
        <v>101.4163298109667</v>
      </c>
      <c r="AF10" s="1">
        <f t="shared" si="23"/>
        <v>44.963312738002614</v>
      </c>
      <c r="AG10" s="1">
        <f t="shared" si="24"/>
        <v>179.85325095201046</v>
      </c>
      <c r="AH10" s="2">
        <f t="shared" si="25"/>
        <v>0.25</v>
      </c>
      <c r="AL10" s="1">
        <f t="shared" si="26"/>
        <v>1.0123408915494887</v>
      </c>
      <c r="AM10" s="1">
        <f t="shared" si="27"/>
        <v>1.027394392863678</v>
      </c>
      <c r="AS10" s="8"/>
    </row>
    <row r="11" spans="1:62" x14ac:dyDescent="0.25">
      <c r="A11" s="1">
        <f t="shared" si="28"/>
        <v>6</v>
      </c>
      <c r="B11" s="1">
        <v>0.6</v>
      </c>
      <c r="C11" s="1">
        <v>0.3</v>
      </c>
      <c r="D11" s="10">
        <f>D10</f>
        <v>0.3538944</v>
      </c>
      <c r="E11" s="10">
        <f>J$2*E10</f>
        <v>0.78275778969599996</v>
      </c>
      <c r="F11" s="10">
        <f t="shared" si="4"/>
        <v>99.136445571232201</v>
      </c>
      <c r="G11" s="10">
        <f t="shared" si="5"/>
        <v>100.72586861935247</v>
      </c>
      <c r="H11" s="10">
        <f t="shared" si="6"/>
        <v>0.56514033564814814</v>
      </c>
      <c r="I11" s="10">
        <f t="shared" si="7"/>
        <v>0.63876719795300307</v>
      </c>
      <c r="J11" s="2">
        <f t="shared" si="0"/>
        <v>0.19188927888810725</v>
      </c>
      <c r="K11" s="2">
        <f t="shared" si="8"/>
        <v>0.16660047590613902</v>
      </c>
      <c r="L11" s="2">
        <f t="shared" si="9"/>
        <v>0.1791092983565612</v>
      </c>
      <c r="M11" s="10">
        <f t="shared" si="10"/>
        <v>1.1386100944487134</v>
      </c>
      <c r="N11" s="10">
        <f t="shared" si="11"/>
        <v>1.1555412178442113</v>
      </c>
      <c r="O11" s="10">
        <f t="shared" si="1"/>
        <v>1.0780293286591469</v>
      </c>
      <c r="P11" s="10">
        <f t="shared" si="12"/>
        <v>1.084018422167323</v>
      </c>
      <c r="R11" s="10">
        <f t="shared" si="13"/>
        <v>1.0000000000000002</v>
      </c>
      <c r="S11" s="10">
        <f t="shared" si="14"/>
        <v>1.0341776791668131</v>
      </c>
      <c r="T11" s="10">
        <f t="shared" si="2"/>
        <v>1.0341776791668129</v>
      </c>
      <c r="U11" s="2">
        <f t="shared" si="3"/>
        <v>0.25</v>
      </c>
      <c r="V11" s="2">
        <f t="shared" si="15"/>
        <v>0.24999999999999978</v>
      </c>
      <c r="X11" s="10">
        <f t="shared" si="16"/>
        <v>-1.0722456152528204E-2</v>
      </c>
      <c r="Y11" s="10">
        <f t="shared" si="17"/>
        <v>-5.096389574062743E-2</v>
      </c>
      <c r="Z11" s="10">
        <f t="shared" si="18"/>
        <v>1.0722456152528315E-2</v>
      </c>
      <c r="AA11" s="10">
        <f t="shared" si="19"/>
        <v>-3.5748302232947671E-2</v>
      </c>
      <c r="AB11" s="29"/>
      <c r="AC11" s="1">
        <f t="shared" si="20"/>
        <v>113.92779120925789</v>
      </c>
      <c r="AD11" s="1">
        <f t="shared" si="21"/>
        <v>72.589162360752425</v>
      </c>
      <c r="AE11" s="1">
        <f t="shared" si="22"/>
        <v>92.765353033269378</v>
      </c>
      <c r="AF11" s="1">
        <f t="shared" si="23"/>
        <v>41.338628848505465</v>
      </c>
      <c r="AG11" s="1">
        <f t="shared" si="24"/>
        <v>165.3545153940218</v>
      </c>
      <c r="AH11" s="2">
        <f t="shared" si="25"/>
        <v>0.25000000000000011</v>
      </c>
      <c r="AL11" s="1">
        <f t="shared" si="26"/>
        <v>1.0537006922201337</v>
      </c>
      <c r="AM11" s="1">
        <f t="shared" si="27"/>
        <v>1.0370736212502722</v>
      </c>
      <c r="AT11" s="22"/>
      <c r="AU11" s="22"/>
      <c r="AV11" s="22"/>
      <c r="AW11" s="22"/>
      <c r="AX11" s="22"/>
      <c r="AY11" s="22"/>
      <c r="AZ11" s="22"/>
      <c r="BA11" s="22"/>
    </row>
    <row r="12" spans="1:62" x14ac:dyDescent="0.25">
      <c r="A12" s="1">
        <f t="shared" si="28"/>
        <v>7</v>
      </c>
      <c r="B12" s="1">
        <v>0.6</v>
      </c>
      <c r="C12" s="1">
        <v>0.3</v>
      </c>
      <c r="D12" s="10">
        <f>D11*J$2</f>
        <v>0.31310311587840001</v>
      </c>
      <c r="E12" s="10">
        <f>E11</f>
        <v>0.78275778969599996</v>
      </c>
      <c r="F12" s="10">
        <f t="shared" si="4"/>
        <v>100.65571304770461</v>
      </c>
      <c r="G12" s="10">
        <f t="shared" si="5"/>
        <v>99.18224321145081</v>
      </c>
      <c r="H12" s="10">
        <f t="shared" si="6"/>
        <v>0.63876719795300307</v>
      </c>
      <c r="I12" s="10">
        <f t="shared" si="7"/>
        <v>0.63876719795300307</v>
      </c>
      <c r="J12" s="2">
        <f t="shared" si="0"/>
        <v>0.18638913019550341</v>
      </c>
      <c r="K12" s="2">
        <f t="shared" si="8"/>
        <v>0.21120992783269621</v>
      </c>
      <c r="L12" s="2">
        <f t="shared" si="9"/>
        <v>0.19867105215445036</v>
      </c>
      <c r="M12" s="10">
        <f t="shared" si="10"/>
        <v>1.0897137364166825</v>
      </c>
      <c r="N12" s="10">
        <f t="shared" si="11"/>
        <v>1.0725183907497289</v>
      </c>
      <c r="O12" s="10">
        <f t="shared" si="1"/>
        <v>1.0408443361656403</v>
      </c>
      <c r="P12" s="10">
        <f t="shared" si="12"/>
        <v>1.0346608672408102</v>
      </c>
      <c r="R12" s="10">
        <f t="shared" si="13"/>
        <v>1.0000000000000002</v>
      </c>
      <c r="S12" s="10">
        <f t="shared" si="14"/>
        <v>0.99509011471189157</v>
      </c>
      <c r="T12" s="10">
        <f t="shared" si="2"/>
        <v>0.99509011471189135</v>
      </c>
      <c r="U12" s="2">
        <f t="shared" si="3"/>
        <v>0.25</v>
      </c>
      <c r="V12" s="2">
        <f t="shared" si="15"/>
        <v>0.25</v>
      </c>
      <c r="X12" s="10">
        <f t="shared" si="16"/>
        <v>1.0352355434108729E-2</v>
      </c>
      <c r="Y12" s="10">
        <f t="shared" si="17"/>
        <v>-3.4061476500786947E-2</v>
      </c>
      <c r="Z12" s="10">
        <f t="shared" si="18"/>
        <v>-1.0352355434109173E-2</v>
      </c>
      <c r="AA12" s="10">
        <f t="shared" si="19"/>
        <v>-4.8201570837778096E-2</v>
      </c>
      <c r="AB12" s="29"/>
      <c r="AC12" s="1">
        <f t="shared" si="20"/>
        <v>109.15129085948476</v>
      </c>
      <c r="AD12" s="1">
        <f t="shared" si="21"/>
        <v>69.379935895942154</v>
      </c>
      <c r="AE12" s="1">
        <f t="shared" si="22"/>
        <v>89.705483958228157</v>
      </c>
      <c r="AF12" s="1">
        <f t="shared" si="23"/>
        <v>39.771354963542606</v>
      </c>
      <c r="AG12" s="1">
        <f t="shared" si="24"/>
        <v>159.08541985417031</v>
      </c>
      <c r="AH12" s="2">
        <f t="shared" si="25"/>
        <v>0.25000000000000017</v>
      </c>
      <c r="AL12" s="1">
        <f t="shared" si="26"/>
        <v>1.0352625717601527</v>
      </c>
      <c r="AM12" s="1">
        <f t="shared" si="27"/>
        <v>1.0506426249097778</v>
      </c>
      <c r="AS12" s="6"/>
    </row>
    <row r="13" spans="1:62" ht="15" customHeight="1" x14ac:dyDescent="0.25">
      <c r="A13" s="1">
        <f t="shared" si="28"/>
        <v>8</v>
      </c>
      <c r="B13" s="1">
        <v>0.6</v>
      </c>
      <c r="C13" s="1">
        <v>0.3</v>
      </c>
      <c r="D13" s="10">
        <f>D12</f>
        <v>0.31310311587840001</v>
      </c>
      <c r="E13" s="10">
        <f>E12</f>
        <v>0.78275778969599996</v>
      </c>
      <c r="F13" s="10">
        <f t="shared" si="4"/>
        <v>99.141709866446448</v>
      </c>
      <c r="G13" s="10">
        <f t="shared" si="5"/>
        <v>100.67408333855109</v>
      </c>
      <c r="H13" s="10">
        <f t="shared" si="6"/>
        <v>0.63876719795300307</v>
      </c>
      <c r="I13" s="10">
        <f t="shared" si="7"/>
        <v>0.63876719795300307</v>
      </c>
      <c r="J13" s="2">
        <f t="shared" si="0"/>
        <v>0.23300698562006206</v>
      </c>
      <c r="K13" s="2">
        <f t="shared" si="8"/>
        <v>0.20753684505125691</v>
      </c>
      <c r="L13" s="2">
        <f t="shared" si="9"/>
        <v>0.22013900888004856</v>
      </c>
      <c r="M13" s="10">
        <f t="shared" si="10"/>
        <v>1.0301795512897383</v>
      </c>
      <c r="N13" s="10">
        <f t="shared" si="11"/>
        <v>1.0454840901426734</v>
      </c>
      <c r="O13" s="10">
        <f t="shared" si="1"/>
        <v>1.0093045383168007</v>
      </c>
      <c r="P13" s="10">
        <f t="shared" si="12"/>
        <v>1.0149066377770166</v>
      </c>
      <c r="R13" s="10">
        <f t="shared" si="13"/>
        <v>1.0000000000000002</v>
      </c>
      <c r="S13" s="10">
        <f t="shared" si="14"/>
        <v>0.99742536266045889</v>
      </c>
      <c r="T13" s="10">
        <f t="shared" si="2"/>
        <v>0.99742536266045867</v>
      </c>
      <c r="U13" s="2">
        <f t="shared" si="3"/>
        <v>0.25000000000000022</v>
      </c>
      <c r="V13" s="2">
        <f t="shared" si="15"/>
        <v>0.25</v>
      </c>
      <c r="X13" s="10">
        <f t="shared" si="16"/>
        <v>-1.0436256152711487E-2</v>
      </c>
      <c r="Y13" s="10">
        <f t="shared" si="17"/>
        <v>-2.2083089283882251E-2</v>
      </c>
      <c r="Z13" s="10">
        <f t="shared" si="18"/>
        <v>1.0436256152711154E-2</v>
      </c>
      <c r="AA13" s="10">
        <f t="shared" si="19"/>
        <v>-6.9680188062543058E-3</v>
      </c>
      <c r="AB13" s="29"/>
      <c r="AC13" s="1">
        <f t="shared" si="20"/>
        <v>109.84500122645184</v>
      </c>
      <c r="AD13" s="1">
        <f t="shared" si="21"/>
        <v>69.984733225895425</v>
      </c>
      <c r="AE13" s="1">
        <f t="shared" si="22"/>
        <v>89.456338776330071</v>
      </c>
      <c r="AF13" s="1">
        <f t="shared" si="23"/>
        <v>39.860268000556417</v>
      </c>
      <c r="AG13" s="1">
        <f t="shared" si="24"/>
        <v>159.4410720022255</v>
      </c>
      <c r="AH13" s="2">
        <f t="shared" si="25"/>
        <v>0.25000000000000028</v>
      </c>
      <c r="AL13" s="1">
        <f t="shared" si="26"/>
        <v>1.0225817644033899</v>
      </c>
      <c r="AM13" s="1">
        <f t="shared" si="27"/>
        <v>1.0070169127865125</v>
      </c>
      <c r="AS13" s="18"/>
      <c r="AT13" s="18"/>
      <c r="AU13" s="18"/>
      <c r="AV13" s="18"/>
      <c r="AW13" s="18"/>
      <c r="AX13" s="18"/>
      <c r="AY13" s="18"/>
      <c r="AZ13" s="18"/>
      <c r="BA13" s="18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5.75" customHeight="1" x14ac:dyDescent="0.25">
      <c r="A14" s="1">
        <f t="shared" si="28"/>
        <v>9</v>
      </c>
      <c r="B14" s="1">
        <v>0.6</v>
      </c>
      <c r="C14" s="1">
        <v>0.3</v>
      </c>
      <c r="D14" s="10">
        <f>D13</f>
        <v>0.31310311587840001</v>
      </c>
      <c r="E14" s="10">
        <f>J$2*E13</f>
        <v>0.69253399582448016</v>
      </c>
      <c r="F14" s="10">
        <f t="shared" si="4"/>
        <v>100.67195275808368</v>
      </c>
      <c r="G14" s="10">
        <f t="shared" si="5"/>
        <v>99.120188407664372</v>
      </c>
      <c r="H14" s="10">
        <f t="shared" si="6"/>
        <v>0.63876719795300307</v>
      </c>
      <c r="I14" s="10">
        <f t="shared" si="7"/>
        <v>0.72198621730437462</v>
      </c>
      <c r="J14" s="2">
        <f t="shared" si="0"/>
        <v>0.1737651626873451</v>
      </c>
      <c r="K14" s="2">
        <f t="shared" si="8"/>
        <v>0.19901090982938929</v>
      </c>
      <c r="L14" s="2">
        <f t="shared" si="9"/>
        <v>0.18625373202373208</v>
      </c>
      <c r="M14" s="10">
        <f t="shared" si="10"/>
        <v>1.0199489872100231</v>
      </c>
      <c r="N14" s="10">
        <f t="shared" si="11"/>
        <v>1.0044242094413027</v>
      </c>
      <c r="O14" s="10">
        <f t="shared" si="1"/>
        <v>0.9642513689279758</v>
      </c>
      <c r="P14" s="10">
        <f t="shared" si="12"/>
        <v>0.9587264712578808</v>
      </c>
      <c r="R14" s="10">
        <f t="shared" si="13"/>
        <v>1</v>
      </c>
      <c r="S14" s="10">
        <f t="shared" si="14"/>
        <v>0.91347142091308731</v>
      </c>
      <c r="T14" s="10">
        <f t="shared" si="2"/>
        <v>0.91347142091308731</v>
      </c>
      <c r="U14" s="2">
        <f t="shared" si="3"/>
        <v>0.25</v>
      </c>
      <c r="V14" s="2">
        <f t="shared" si="15"/>
        <v>0.25</v>
      </c>
      <c r="X14" s="10">
        <f t="shared" si="16"/>
        <v>1.0639751232515815E-2</v>
      </c>
      <c r="Y14" s="10">
        <f t="shared" si="17"/>
        <v>-4.2583127866347326E-2</v>
      </c>
      <c r="Z14" s="10">
        <f t="shared" si="18"/>
        <v>-1.0639751232515926E-2</v>
      </c>
      <c r="AA14" s="10">
        <f t="shared" si="19"/>
        <v>-5.7340816874695943E-2</v>
      </c>
      <c r="AB14" s="29"/>
      <c r="AC14" s="1">
        <f t="shared" si="20"/>
        <v>100.16480223495421</v>
      </c>
      <c r="AD14" s="1">
        <f t="shared" si="21"/>
        <v>63.66392001936542</v>
      </c>
      <c r="AE14" s="1">
        <f t="shared" si="22"/>
        <v>82.339608842989762</v>
      </c>
      <c r="AF14" s="1">
        <f t="shared" si="23"/>
        <v>36.500882215588788</v>
      </c>
      <c r="AG14" s="1">
        <f t="shared" si="24"/>
        <v>146.00352886235518</v>
      </c>
      <c r="AH14" s="2">
        <f t="shared" si="25"/>
        <v>0.24999999999999994</v>
      </c>
      <c r="AL14" s="1">
        <f t="shared" si="26"/>
        <v>1.0444771019874013</v>
      </c>
      <c r="AM14" s="1">
        <f t="shared" si="27"/>
        <v>1.0608287893452515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3"/>
      <c r="BC14" s="3"/>
      <c r="BD14" s="3"/>
      <c r="BE14" s="3"/>
      <c r="BF14" s="3"/>
      <c r="BG14" s="3"/>
      <c r="BH14" s="3"/>
      <c r="BI14" s="3"/>
      <c r="BJ14" s="3"/>
    </row>
    <row r="15" spans="1:62" x14ac:dyDescent="0.25">
      <c r="A15" s="1">
        <f t="shared" si="28"/>
        <v>10</v>
      </c>
      <c r="B15" s="1">
        <v>0.6</v>
      </c>
      <c r="C15" s="1">
        <v>0.3</v>
      </c>
      <c r="D15" s="10">
        <f>D14*J$2</f>
        <v>0.27701359832979211</v>
      </c>
      <c r="E15" s="10">
        <f>E14</f>
        <v>0.69253399582448016</v>
      </c>
      <c r="F15" s="10">
        <f t="shared" si="4"/>
        <v>99.13178032792608</v>
      </c>
      <c r="G15" s="10">
        <f t="shared" si="5"/>
        <v>100.63662051487066</v>
      </c>
      <c r="H15" s="10">
        <f t="shared" si="6"/>
        <v>0.72198621730437451</v>
      </c>
      <c r="I15" s="10">
        <f t="shared" si="7"/>
        <v>0.72198621730437462</v>
      </c>
      <c r="J15" s="2">
        <f t="shared" si="0"/>
        <v>0.20264514793216937</v>
      </c>
      <c r="K15" s="2">
        <f t="shared" si="8"/>
        <v>0.17777426353450188</v>
      </c>
      <c r="L15" s="2">
        <f t="shared" si="9"/>
        <v>0.19007977886251992</v>
      </c>
      <c r="M15" s="10">
        <f t="shared" si="10"/>
        <v>0.95409998246361516</v>
      </c>
      <c r="N15" s="10">
        <f t="shared" si="11"/>
        <v>0.96903678154871697</v>
      </c>
      <c r="O15" s="10">
        <f t="shared" si="1"/>
        <v>0.91191927342484902</v>
      </c>
      <c r="P15" s="10">
        <f t="shared" si="12"/>
        <v>0.91725206819048266</v>
      </c>
      <c r="R15" s="10">
        <f t="shared" si="13"/>
        <v>1</v>
      </c>
      <c r="S15" s="10">
        <f t="shared" si="14"/>
        <v>0.8824395207092669</v>
      </c>
      <c r="T15" s="10">
        <f t="shared" si="2"/>
        <v>0.8824395207092669</v>
      </c>
      <c r="U15" s="2">
        <f t="shared" si="3"/>
        <v>0.25000000000000022</v>
      </c>
      <c r="V15" s="2">
        <f t="shared" si="15"/>
        <v>0.25</v>
      </c>
      <c r="X15" s="10">
        <f t="shared" si="16"/>
        <v>-1.0448110227072704E-2</v>
      </c>
      <c r="Y15" s="10">
        <f t="shared" si="17"/>
        <v>-4.243750431037141E-2</v>
      </c>
      <c r="Z15" s="10">
        <f t="shared" si="18"/>
        <v>1.0448110227072815E-2</v>
      </c>
      <c r="AA15" s="10">
        <f t="shared" si="19"/>
        <v>-2.7901514739136379E-2</v>
      </c>
      <c r="AB15" s="29"/>
      <c r="AC15" s="1">
        <f t="shared" si="20"/>
        <v>97.155132108912539</v>
      </c>
      <c r="AD15" s="1">
        <f t="shared" si="21"/>
        <v>61.898425730397705</v>
      </c>
      <c r="AE15" s="1">
        <f t="shared" si="22"/>
        <v>79.128399783661706</v>
      </c>
      <c r="AF15" s="1">
        <f t="shared" si="23"/>
        <v>35.256706378514835</v>
      </c>
      <c r="AG15" s="1">
        <f t="shared" si="24"/>
        <v>141.0268255140594</v>
      </c>
      <c r="AH15" s="2">
        <f t="shared" si="25"/>
        <v>0.24999999999999989</v>
      </c>
      <c r="AI15" s="3"/>
      <c r="AJ15" s="3"/>
      <c r="AK15" s="3"/>
      <c r="AL15" s="1">
        <f t="shared" si="26"/>
        <v>1.0443182606894061</v>
      </c>
      <c r="AM15" s="1">
        <f t="shared" si="27"/>
        <v>1.0287023538892244</v>
      </c>
      <c r="AN15" s="3"/>
      <c r="AO15" s="3"/>
      <c r="AP15" s="3"/>
    </row>
    <row r="16" spans="1:62" x14ac:dyDescent="0.25">
      <c r="A16" s="1">
        <f t="shared" si="28"/>
        <v>11</v>
      </c>
      <c r="B16" s="1">
        <v>0.6</v>
      </c>
      <c r="C16" s="1">
        <v>0.3</v>
      </c>
      <c r="D16" s="10">
        <f>D15</f>
        <v>0.27701359832979211</v>
      </c>
      <c r="E16" s="10">
        <f>E15</f>
        <v>0.69253399582448016</v>
      </c>
      <c r="F16" s="10">
        <f t="shared" si="4"/>
        <v>100.62587032742059</v>
      </c>
      <c r="G16" s="10">
        <f t="shared" si="5"/>
        <v>99.119849931342301</v>
      </c>
      <c r="H16" s="10">
        <f t="shared" si="6"/>
        <v>0.72198621730437451</v>
      </c>
      <c r="I16" s="10">
        <f t="shared" si="7"/>
        <v>0.72198621730437462</v>
      </c>
      <c r="J16" s="2">
        <f t="shared" si="0"/>
        <v>0.21475926577002635</v>
      </c>
      <c r="K16" s="2">
        <f t="shared" si="8"/>
        <v>0.24019667607005024</v>
      </c>
      <c r="L16" s="2">
        <f t="shared" si="9"/>
        <v>0.22734618406558949</v>
      </c>
      <c r="M16" s="10">
        <f t="shared" si="10"/>
        <v>0.92154770543069486</v>
      </c>
      <c r="N16" s="10">
        <f t="shared" si="11"/>
        <v>0.90776761211850188</v>
      </c>
      <c r="O16" s="10">
        <f t="shared" si="1"/>
        <v>0.90146385876725299</v>
      </c>
      <c r="P16" s="10">
        <f t="shared" si="12"/>
        <v>0.89638997528441677</v>
      </c>
      <c r="R16" s="10">
        <f t="shared" si="13"/>
        <v>1</v>
      </c>
      <c r="S16" s="10">
        <f t="shared" si="14"/>
        <v>0.88036910228815668</v>
      </c>
      <c r="T16" s="10">
        <f t="shared" si="2"/>
        <v>0.88036910228815668</v>
      </c>
      <c r="U16" s="2">
        <f t="shared" si="3"/>
        <v>0.25000000000000022</v>
      </c>
      <c r="V16" s="2">
        <f t="shared" si="15"/>
        <v>0.25000000000000022</v>
      </c>
      <c r="X16" s="10">
        <f t="shared" si="16"/>
        <v>1.0361656544010334E-2</v>
      </c>
      <c r="Y16" s="10">
        <f t="shared" si="17"/>
        <v>-1.328136906741928E-2</v>
      </c>
      <c r="Z16" s="10">
        <f t="shared" si="18"/>
        <v>-1.0361656544010001E-2</v>
      </c>
      <c r="AA16" s="10">
        <f t="shared" si="19"/>
        <v>-2.8049125893170324E-2</v>
      </c>
      <c r="AB16" s="29"/>
      <c r="AC16" s="1">
        <f t="shared" si="20"/>
        <v>96.518600162941141</v>
      </c>
      <c r="AD16" s="1">
        <f t="shared" si="21"/>
        <v>61.348608076919454</v>
      </c>
      <c r="AE16" s="1">
        <f t="shared" si="22"/>
        <v>79.331360267167227</v>
      </c>
      <c r="AF16" s="1">
        <f t="shared" si="23"/>
        <v>35.169992086021686</v>
      </c>
      <c r="AG16" s="1">
        <f t="shared" si="24"/>
        <v>140.67996834408669</v>
      </c>
      <c r="AH16" s="2">
        <f t="shared" si="25"/>
        <v>0.25000000000000011</v>
      </c>
      <c r="AI16" s="3"/>
      <c r="AJ16" s="3"/>
      <c r="AK16" s="3"/>
      <c r="AL16" s="1">
        <f t="shared" si="26"/>
        <v>1.0134601381296171</v>
      </c>
      <c r="AM16" s="1">
        <f t="shared" si="27"/>
        <v>1.0288585839474098</v>
      </c>
      <c r="AN16" s="3"/>
      <c r="AO16" s="3"/>
      <c r="AP16" s="3"/>
    </row>
    <row r="17" spans="1:42" x14ac:dyDescent="0.25">
      <c r="A17" s="1">
        <f t="shared" si="28"/>
        <v>12</v>
      </c>
      <c r="B17" s="1">
        <v>0.6</v>
      </c>
      <c r="C17" s="1">
        <v>0.3</v>
      </c>
      <c r="D17" s="10">
        <f>D16</f>
        <v>0.27701359832979211</v>
      </c>
      <c r="E17" s="10">
        <f>J$2*E16</f>
        <v>0.61270975732976729</v>
      </c>
      <c r="F17" s="10">
        <f t="shared" si="4"/>
        <v>99.074715427929334</v>
      </c>
      <c r="G17" s="10">
        <f t="shared" si="5"/>
        <v>100.64778942004</v>
      </c>
      <c r="H17" s="10">
        <f t="shared" si="6"/>
        <v>0.72198621730437451</v>
      </c>
      <c r="I17" s="10">
        <f t="shared" si="7"/>
        <v>0.81604706636146218</v>
      </c>
      <c r="J17" s="2">
        <f t="shared" si="0"/>
        <v>0.19101954309327462</v>
      </c>
      <c r="K17" s="2">
        <f t="shared" si="8"/>
        <v>0.16578731043356609</v>
      </c>
      <c r="L17" s="2">
        <f t="shared" si="9"/>
        <v>0.17826835723830392</v>
      </c>
      <c r="M17" s="10">
        <f t="shared" si="10"/>
        <v>0.89221899201000232</v>
      </c>
      <c r="N17" s="10">
        <f t="shared" si="11"/>
        <v>0.90577530793124528</v>
      </c>
      <c r="O17" s="10">
        <f t="shared" si="1"/>
        <v>0.84421332042809794</v>
      </c>
      <c r="P17" s="10">
        <f t="shared" si="12"/>
        <v>0.84900521385531591</v>
      </c>
      <c r="R17" s="10">
        <f t="shared" si="13"/>
        <v>1</v>
      </c>
      <c r="S17" s="10">
        <f t="shared" si="14"/>
        <v>0.80950420885755392</v>
      </c>
      <c r="T17" s="10">
        <f t="shared" si="2"/>
        <v>0.80950420885755392</v>
      </c>
      <c r="U17" s="2">
        <f t="shared" si="3"/>
        <v>0.25</v>
      </c>
      <c r="V17" s="2">
        <f t="shared" si="15"/>
        <v>0.25</v>
      </c>
      <c r="X17" s="10">
        <f t="shared" si="16"/>
        <v>-1.0706109676297815E-2</v>
      </c>
      <c r="Y17" s="10">
        <f t="shared" si="17"/>
        <v>-5.138008529882232E-2</v>
      </c>
      <c r="Z17" s="10">
        <f t="shared" si="18"/>
        <v>1.0706109676297704E-2</v>
      </c>
      <c r="AA17" s="10">
        <f t="shared" si="19"/>
        <v>-3.6318227086368671E-2</v>
      </c>
      <c r="AB17" s="29"/>
      <c r="AC17" s="1">
        <f t="shared" si="20"/>
        <v>89.1129260555211</v>
      </c>
      <c r="AD17" s="1">
        <f t="shared" si="21"/>
        <v>56.777684399920226</v>
      </c>
      <c r="AE17" s="1">
        <f t="shared" si="22"/>
        <v>72.563282222483295</v>
      </c>
      <c r="AF17" s="1">
        <f t="shared" si="23"/>
        <v>32.335241655600875</v>
      </c>
      <c r="AG17" s="1">
        <f t="shared" si="24"/>
        <v>129.34096662240353</v>
      </c>
      <c r="AH17" s="2">
        <f t="shared" si="25"/>
        <v>0.24999999999999994</v>
      </c>
      <c r="AI17" s="3"/>
      <c r="AJ17" s="3"/>
      <c r="AK17" s="3"/>
      <c r="AL17" s="1">
        <f t="shared" si="26"/>
        <v>1.0541629840387732</v>
      </c>
      <c r="AM17" s="1">
        <f t="shared" si="27"/>
        <v>1.0376869503057662</v>
      </c>
      <c r="AN17" s="3"/>
      <c r="AO17" s="3"/>
      <c r="AP17" s="3"/>
    </row>
    <row r="18" spans="1:42" x14ac:dyDescent="0.25">
      <c r="A18" s="1">
        <f t="shared" si="28"/>
        <v>13</v>
      </c>
      <c r="B18" s="1">
        <v>0.6</v>
      </c>
      <c r="C18" s="1">
        <v>0.3</v>
      </c>
      <c r="D18" s="10">
        <f>D17*J$2</f>
        <v>0.24508390293190693</v>
      </c>
      <c r="E18" s="10">
        <f>E17</f>
        <v>0.61270975732976729</v>
      </c>
      <c r="F18" s="10">
        <f t="shared" si="4"/>
        <v>100.58964044777471</v>
      </c>
      <c r="G18" s="10">
        <f t="shared" si="5"/>
        <v>99.108810945804919</v>
      </c>
      <c r="H18" s="10">
        <f t="shared" si="6"/>
        <v>0.81604706636146218</v>
      </c>
      <c r="I18" s="10">
        <f t="shared" si="7"/>
        <v>0.81604706636146218</v>
      </c>
      <c r="J18" s="2">
        <f t="shared" si="0"/>
        <v>0.18602266424643732</v>
      </c>
      <c r="K18" s="2">
        <f t="shared" si="8"/>
        <v>0.21086837615949738</v>
      </c>
      <c r="L18" s="2">
        <f t="shared" si="9"/>
        <v>0.19831674726542858</v>
      </c>
      <c r="M18" s="10">
        <f t="shared" si="10"/>
        <v>0.85334937240122533</v>
      </c>
      <c r="N18" s="10">
        <f t="shared" si="11"/>
        <v>0.84001195374907711</v>
      </c>
      <c r="O18" s="10">
        <f t="shared" si="1"/>
        <v>0.81486978494623308</v>
      </c>
      <c r="P18" s="10">
        <f t="shared" si="12"/>
        <v>0.81007504930538532</v>
      </c>
      <c r="R18" s="10">
        <f t="shared" si="13"/>
        <v>1</v>
      </c>
      <c r="S18" s="10">
        <f t="shared" si="14"/>
        <v>0.77890941328676988</v>
      </c>
      <c r="T18" s="10">
        <f t="shared" si="2"/>
        <v>0.77890941328676988</v>
      </c>
      <c r="U18" s="2">
        <f t="shared" si="3"/>
        <v>0.25</v>
      </c>
      <c r="V18" s="2">
        <f t="shared" si="15"/>
        <v>0.25</v>
      </c>
      <c r="X18" s="10">
        <f t="shared" si="16"/>
        <v>1.0365807829484153E-2</v>
      </c>
      <c r="Y18" s="10">
        <f t="shared" si="17"/>
        <v>-3.4221843636767502E-2</v>
      </c>
      <c r="Z18" s="10">
        <f t="shared" si="18"/>
        <v>-1.0365807829484153E-2</v>
      </c>
      <c r="AA18" s="10">
        <f t="shared" si="19"/>
        <v>-4.8439538221759948E-2</v>
      </c>
      <c r="AB18" s="29"/>
      <c r="AC18" s="1">
        <f t="shared" si="20"/>
        <v>85.377837179303754</v>
      </c>
      <c r="AD18" s="1">
        <f t="shared" si="21"/>
        <v>54.268436457453817</v>
      </c>
      <c r="AE18" s="1">
        <f t="shared" si="22"/>
        <v>70.169166429945889</v>
      </c>
      <c r="AF18" s="1">
        <f t="shared" si="23"/>
        <v>31.109400721849937</v>
      </c>
      <c r="AG18" s="1">
        <f t="shared" si="24"/>
        <v>124.43760288739971</v>
      </c>
      <c r="AH18" s="2">
        <f t="shared" si="25"/>
        <v>0.25000000000000011</v>
      </c>
      <c r="AI18" s="3"/>
      <c r="AJ18" s="3"/>
      <c r="AK18" s="3"/>
      <c r="AL18" s="1">
        <f t="shared" si="26"/>
        <v>1.0354344767597918</v>
      </c>
      <c r="AM18" s="1">
        <f t="shared" si="27"/>
        <v>1.0509053708802045</v>
      </c>
      <c r="AN18" s="3"/>
      <c r="AO18" s="3"/>
      <c r="AP18" s="3"/>
    </row>
    <row r="19" spans="1:42" x14ac:dyDescent="0.25">
      <c r="A19" s="1">
        <f t="shared" si="28"/>
        <v>14</v>
      </c>
      <c r="B19" s="1">
        <v>0.6</v>
      </c>
      <c r="C19" s="1">
        <v>0.3</v>
      </c>
      <c r="D19" s="10">
        <f>D18</f>
        <v>0.24508390293190693</v>
      </c>
      <c r="E19" s="10">
        <f>E18</f>
        <v>0.61270975732976729</v>
      </c>
      <c r="F19" s="10">
        <f t="shared" si="4"/>
        <v>99.075112383604477</v>
      </c>
      <c r="G19" s="10">
        <f t="shared" si="5"/>
        <v>100.601042898477</v>
      </c>
      <c r="H19" s="10">
        <f t="shared" si="6"/>
        <v>0.81604706636146218</v>
      </c>
      <c r="I19" s="10">
        <f t="shared" si="7"/>
        <v>0.81604706636146218</v>
      </c>
      <c r="J19" s="2">
        <f t="shared" si="0"/>
        <v>0.23283796813442081</v>
      </c>
      <c r="K19" s="2">
        <f t="shared" si="8"/>
        <v>0.20739818205974148</v>
      </c>
      <c r="L19" s="2">
        <f t="shared" si="9"/>
        <v>0.21998546852220646</v>
      </c>
      <c r="M19" s="10">
        <f t="shared" si="10"/>
        <v>0.80650966078986297</v>
      </c>
      <c r="N19" s="10">
        <f t="shared" si="11"/>
        <v>0.8185600858522154</v>
      </c>
      <c r="O19" s="10">
        <f t="shared" si="1"/>
        <v>0.79008432180224264</v>
      </c>
      <c r="P19" s="10">
        <f t="shared" si="12"/>
        <v>0.7944947248419183</v>
      </c>
      <c r="R19" s="10">
        <f t="shared" si="13"/>
        <v>1</v>
      </c>
      <c r="S19" s="10">
        <f t="shared" si="14"/>
        <v>0.78073921625357401</v>
      </c>
      <c r="T19" s="10">
        <f t="shared" si="2"/>
        <v>0.78073921625357401</v>
      </c>
      <c r="U19" s="2">
        <f t="shared" si="3"/>
        <v>0.25</v>
      </c>
      <c r="V19" s="2">
        <f t="shared" si="15"/>
        <v>0.25</v>
      </c>
      <c r="X19" s="10">
        <f t="shared" si="16"/>
        <v>-1.0425132859643527E-2</v>
      </c>
      <c r="Y19" s="10">
        <f t="shared" si="17"/>
        <v>-2.2129809596731165E-2</v>
      </c>
      <c r="Z19" s="10">
        <f t="shared" si="18"/>
        <v>1.0425132859643416E-2</v>
      </c>
      <c r="AA19" s="10">
        <f t="shared" si="19"/>
        <v>-7.0688934168622319E-3</v>
      </c>
      <c r="AB19" s="29"/>
      <c r="AC19" s="1">
        <f t="shared" si="20"/>
        <v>85.920955807838439</v>
      </c>
      <c r="AD19" s="1">
        <f t="shared" si="21"/>
        <v>54.741954811946584</v>
      </c>
      <c r="AE19" s="1">
        <f t="shared" si="22"/>
        <v>69.974049171620806</v>
      </c>
      <c r="AF19" s="1">
        <f t="shared" si="23"/>
        <v>31.179000995891855</v>
      </c>
      <c r="AG19" s="1">
        <f t="shared" si="24"/>
        <v>124.71600398356739</v>
      </c>
      <c r="AH19" s="2">
        <f t="shared" si="25"/>
        <v>0.25000000000000006</v>
      </c>
      <c r="AI19" s="3"/>
      <c r="AJ19" s="3"/>
      <c r="AK19" s="3"/>
      <c r="AL19" s="1">
        <f t="shared" si="26"/>
        <v>1.0226306209289446</v>
      </c>
      <c r="AM19" s="1">
        <f t="shared" si="27"/>
        <v>1.0071192184130353</v>
      </c>
      <c r="AN19" s="3"/>
      <c r="AO19" s="3"/>
      <c r="AP19" s="3"/>
    </row>
    <row r="20" spans="1:42" x14ac:dyDescent="0.25">
      <c r="A20" s="1">
        <f t="shared" si="28"/>
        <v>15</v>
      </c>
      <c r="B20" s="1">
        <v>0.6</v>
      </c>
      <c r="C20" s="1">
        <v>0.3</v>
      </c>
      <c r="D20" s="10">
        <f>D19</f>
        <v>0.24508390293190693</v>
      </c>
      <c r="E20" s="10">
        <f>J$2*E19</f>
        <v>0.54208637986090902</v>
      </c>
      <c r="F20" s="10">
        <f t="shared" si="4"/>
        <v>100.60250488020887</v>
      </c>
      <c r="G20" s="10">
        <f t="shared" si="5"/>
        <v>99.050125878279502</v>
      </c>
      <c r="H20" s="10">
        <f t="shared" si="6"/>
        <v>0.81604706636146218</v>
      </c>
      <c r="I20" s="10">
        <f t="shared" si="7"/>
        <v>0.92236222597640671</v>
      </c>
      <c r="J20" s="2">
        <f t="shared" si="0"/>
        <v>0.17371257857313038</v>
      </c>
      <c r="K20" s="2">
        <f t="shared" si="8"/>
        <v>0.19895344573440488</v>
      </c>
      <c r="L20" s="2">
        <f t="shared" si="9"/>
        <v>0.18619875360904903</v>
      </c>
      <c r="M20" s="10">
        <f t="shared" si="10"/>
        <v>0.79840782950096989</v>
      </c>
      <c r="N20" s="10">
        <f t="shared" si="11"/>
        <v>0.78629746925770527</v>
      </c>
      <c r="O20" s="10">
        <f t="shared" si="1"/>
        <v>0.75478323893534183</v>
      </c>
      <c r="P20" s="10">
        <f t="shared" si="12"/>
        <v>0.75047365066744676</v>
      </c>
      <c r="R20" s="10">
        <f t="shared" si="13"/>
        <v>1</v>
      </c>
      <c r="S20" s="10">
        <f t="shared" si="14"/>
        <v>0.71502623113373809</v>
      </c>
      <c r="T20" s="10">
        <f t="shared" si="2"/>
        <v>0.71502623113373809</v>
      </c>
      <c r="U20" s="2">
        <f t="shared" si="3"/>
        <v>0.25</v>
      </c>
      <c r="V20" s="2">
        <f t="shared" si="15"/>
        <v>0.25</v>
      </c>
      <c r="X20" s="10">
        <f t="shared" si="16"/>
        <v>1.0638187971963253E-2</v>
      </c>
      <c r="Y20" s="10">
        <f t="shared" si="17"/>
        <v>-4.2595572730613762E-2</v>
      </c>
      <c r="Z20" s="10">
        <f t="shared" si="18"/>
        <v>-1.0638187971963475E-2</v>
      </c>
      <c r="AA20" s="10">
        <f t="shared" si="19"/>
        <v>-5.7369106759581956E-2</v>
      </c>
      <c r="AB20" s="29"/>
      <c r="AC20" s="1">
        <f t="shared" si="20"/>
        <v>78.349778702891683</v>
      </c>
      <c r="AD20" s="1">
        <f t="shared" si="21"/>
        <v>49.798405081456117</v>
      </c>
      <c r="AE20" s="1">
        <f t="shared" si="22"/>
        <v>64.407089404286097</v>
      </c>
      <c r="AF20" s="1">
        <f t="shared" si="23"/>
        <v>28.551373621435566</v>
      </c>
      <c r="AG20" s="1">
        <f t="shared" si="24"/>
        <v>114.20549448574221</v>
      </c>
      <c r="AH20" s="2">
        <f t="shared" si="25"/>
        <v>0.25000000000000011</v>
      </c>
      <c r="AI20" s="3"/>
      <c r="AJ20" s="3"/>
      <c r="AK20" s="3"/>
      <c r="AL20" s="1">
        <f t="shared" si="26"/>
        <v>1.0444906786697243</v>
      </c>
      <c r="AM20" s="1">
        <f t="shared" si="27"/>
        <v>1.0608606265410716</v>
      </c>
      <c r="AN20" s="3"/>
      <c r="AO20" s="3"/>
      <c r="AP20" s="3"/>
    </row>
    <row r="21" spans="1:42" x14ac:dyDescent="0.25">
      <c r="A21" s="1">
        <f t="shared" si="28"/>
        <v>16</v>
      </c>
      <c r="B21" s="1">
        <v>0.6</v>
      </c>
      <c r="C21" s="1">
        <v>0.3</v>
      </c>
      <c r="D21" s="10">
        <f>D20*J$2</f>
        <v>0.2168345519443636</v>
      </c>
      <c r="E21" s="10">
        <f>E20</f>
        <v>0.54208637986090902</v>
      </c>
      <c r="F21" s="10">
        <f t="shared" si="4"/>
        <v>99.063692436374538</v>
      </c>
      <c r="G21" s="10">
        <f t="shared" si="5"/>
        <v>100.56519318645782</v>
      </c>
      <c r="H21" s="10">
        <f t="shared" si="6"/>
        <v>0.92236222597640671</v>
      </c>
      <c r="I21" s="10">
        <f t="shared" si="7"/>
        <v>0.92236222597640671</v>
      </c>
      <c r="J21" s="2">
        <f t="shared" si="0"/>
        <v>0.20261736681559883</v>
      </c>
      <c r="K21" s="2">
        <f t="shared" si="8"/>
        <v>0.17776653324846592</v>
      </c>
      <c r="L21" s="2">
        <f t="shared" si="9"/>
        <v>0.19006223063488714</v>
      </c>
      <c r="M21" s="10">
        <f t="shared" si="10"/>
        <v>0.74683823342353328</v>
      </c>
      <c r="N21" s="10">
        <f t="shared" si="11"/>
        <v>0.75854317555383854</v>
      </c>
      <c r="O21" s="10">
        <f t="shared" si="1"/>
        <v>0.71381310110135143</v>
      </c>
      <c r="P21" s="10">
        <f t="shared" si="12"/>
        <v>0.71799198396366459</v>
      </c>
      <c r="R21" s="10">
        <f t="shared" si="13"/>
        <v>1</v>
      </c>
      <c r="S21" s="10">
        <f t="shared" si="14"/>
        <v>0.69073518122781863</v>
      </c>
      <c r="T21" s="10">
        <f t="shared" si="2"/>
        <v>0.69073518122781863</v>
      </c>
      <c r="U21" s="2">
        <f t="shared" si="3"/>
        <v>0.25</v>
      </c>
      <c r="V21" s="2">
        <f t="shared" si="15"/>
        <v>0.25</v>
      </c>
      <c r="X21" s="10">
        <f t="shared" si="16"/>
        <v>-1.0439842735646021E-2</v>
      </c>
      <c r="Y21" s="10">
        <f t="shared" si="17"/>
        <v>-4.2432797171690684E-2</v>
      </c>
      <c r="Z21" s="10">
        <f t="shared" si="18"/>
        <v>1.0439842735646243E-2</v>
      </c>
      <c r="AA21" s="10">
        <f t="shared" si="19"/>
        <v>-2.7919024891041033E-2</v>
      </c>
      <c r="AB21" s="29"/>
      <c r="AC21" s="1">
        <f t="shared" si="20"/>
        <v>75.995452877855385</v>
      </c>
      <c r="AD21" s="1">
        <f t="shared" si="21"/>
        <v>48.417313980056477</v>
      </c>
      <c r="AE21" s="1">
        <f t="shared" si="22"/>
        <v>61.895241611139184</v>
      </c>
      <c r="AF21" s="1">
        <f t="shared" si="23"/>
        <v>27.578138897798908</v>
      </c>
      <c r="AG21" s="1">
        <f t="shared" si="24"/>
        <v>110.31255559119566</v>
      </c>
      <c r="AH21" s="2">
        <f t="shared" si="25"/>
        <v>0.24999999999999994</v>
      </c>
      <c r="AI21" s="3"/>
      <c r="AJ21" s="3"/>
      <c r="AK21" s="3"/>
      <c r="AL21" s="1">
        <f t="shared" si="26"/>
        <v>1.0443131271062327</v>
      </c>
      <c r="AM21" s="1">
        <f t="shared" si="27"/>
        <v>1.0287208839653628</v>
      </c>
      <c r="AN21" s="3"/>
      <c r="AO21" s="3"/>
      <c r="AP21" s="3"/>
    </row>
    <row r="22" spans="1:42" x14ac:dyDescent="0.25">
      <c r="A22" s="1">
        <f t="shared" si="28"/>
        <v>17</v>
      </c>
      <c r="B22" s="1">
        <v>0.6</v>
      </c>
      <c r="C22" s="1">
        <v>0.3</v>
      </c>
      <c r="D22" s="10">
        <f>D21</f>
        <v>0.2168345519443636</v>
      </c>
      <c r="E22" s="10">
        <f>E21</f>
        <v>0.54208637986090902</v>
      </c>
      <c r="F22" s="10">
        <f t="shared" si="4"/>
        <v>100.55555252834341</v>
      </c>
      <c r="G22" s="10">
        <f t="shared" si="5"/>
        <v>99.050721086072741</v>
      </c>
      <c r="H22" s="10">
        <f t="shared" si="6"/>
        <v>0.92236222597640671</v>
      </c>
      <c r="I22" s="10">
        <f t="shared" si="7"/>
        <v>0.92236222597640671</v>
      </c>
      <c r="J22" s="2">
        <f t="shared" si="0"/>
        <v>0.21475764684408039</v>
      </c>
      <c r="K22" s="2">
        <f t="shared" si="8"/>
        <v>0.24018267077492639</v>
      </c>
      <c r="L22" s="2">
        <f t="shared" si="9"/>
        <v>0.22733849942918272</v>
      </c>
      <c r="M22" s="10">
        <f t="shared" si="10"/>
        <v>0.7213438171103137</v>
      </c>
      <c r="N22" s="10">
        <f t="shared" si="11"/>
        <v>0.71057370621865656</v>
      </c>
      <c r="O22" s="10">
        <f t="shared" si="1"/>
        <v>0.70562271610366256</v>
      </c>
      <c r="P22" s="10">
        <f t="shared" si="12"/>
        <v>0.70165714458152684</v>
      </c>
      <c r="R22" s="10">
        <f t="shared" si="13"/>
        <v>1</v>
      </c>
      <c r="S22" s="10">
        <f t="shared" si="14"/>
        <v>0.68911584703360107</v>
      </c>
      <c r="T22" s="10">
        <f t="shared" si="2"/>
        <v>0.68911584703360107</v>
      </c>
      <c r="U22" s="2">
        <f t="shared" si="3"/>
        <v>0.25</v>
      </c>
      <c r="V22" s="2">
        <f t="shared" si="15"/>
        <v>0.25</v>
      </c>
      <c r="X22" s="10">
        <f t="shared" si="16"/>
        <v>1.0356677002846704E-2</v>
      </c>
      <c r="Y22" s="10">
        <f t="shared" si="17"/>
        <v>-1.3278935911432366E-2</v>
      </c>
      <c r="Z22" s="10">
        <f t="shared" si="18"/>
        <v>-1.0356677002846593E-2</v>
      </c>
      <c r="AA22" s="10">
        <f t="shared" si="19"/>
        <v>-2.8045389326053272E-2</v>
      </c>
      <c r="AB22" s="29"/>
      <c r="AC22" s="1">
        <f t="shared" si="20"/>
        <v>75.497964994163041</v>
      </c>
      <c r="AD22" s="1">
        <f t="shared" si="21"/>
        <v>47.987595731159224</v>
      </c>
      <c r="AE22" s="1">
        <f t="shared" si="22"/>
        <v>62.053881320856078</v>
      </c>
      <c r="AF22" s="1">
        <f t="shared" si="23"/>
        <v>27.510369263003817</v>
      </c>
      <c r="AG22" s="1">
        <f t="shared" si="24"/>
        <v>110.0414770520153</v>
      </c>
      <c r="AH22" s="2">
        <f t="shared" si="25"/>
        <v>0.24999999999999994</v>
      </c>
      <c r="AI22" s="3"/>
      <c r="AJ22" s="3"/>
      <c r="AK22" s="3"/>
      <c r="AL22" s="1">
        <f t="shared" si="26"/>
        <v>1.0134576390377337</v>
      </c>
      <c r="AM22" s="1">
        <f t="shared" si="27"/>
        <v>1.0288546286195472</v>
      </c>
      <c r="AN22" s="3"/>
      <c r="AO22" s="3"/>
      <c r="AP22" s="3"/>
    </row>
    <row r="23" spans="1:42" x14ac:dyDescent="0.25">
      <c r="A23" s="1">
        <f t="shared" si="28"/>
        <v>18</v>
      </c>
      <c r="B23" s="1">
        <v>0.6</v>
      </c>
      <c r="C23" s="1">
        <v>0.3</v>
      </c>
      <c r="D23" s="10">
        <f>D22</f>
        <v>0.2168345519443636</v>
      </c>
      <c r="E23" s="10">
        <f>J$2*E22</f>
        <v>0.47960333537262118</v>
      </c>
      <c r="F23" s="10">
        <f t="shared" si="4"/>
        <v>99.006236366719392</v>
      </c>
      <c r="G23" s="10">
        <f t="shared" si="5"/>
        <v>100.57685146018518</v>
      </c>
      <c r="H23" s="10">
        <f t="shared" si="6"/>
        <v>0.92236222597640671</v>
      </c>
      <c r="I23" s="10">
        <f t="shared" si="7"/>
        <v>1.042528195954959</v>
      </c>
      <c r="J23" s="2">
        <f t="shared" si="0"/>
        <v>0.19101292686398308</v>
      </c>
      <c r="K23" s="2">
        <f t="shared" si="8"/>
        <v>0.16579733639739325</v>
      </c>
      <c r="L23" s="2">
        <f t="shared" si="9"/>
        <v>0.17827024041511397</v>
      </c>
      <c r="M23" s="10">
        <f t="shared" si="10"/>
        <v>0.6983897193581613</v>
      </c>
      <c r="N23" s="10">
        <f t="shared" si="11"/>
        <v>0.70900002887560032</v>
      </c>
      <c r="O23" s="10">
        <f t="shared" si="1"/>
        <v>0.66081382041446601</v>
      </c>
      <c r="P23" s="10">
        <f t="shared" si="12"/>
        <v>0.66456436399826357</v>
      </c>
      <c r="R23" s="10">
        <f t="shared" si="13"/>
        <v>1.0000000000000002</v>
      </c>
      <c r="S23" s="10">
        <f t="shared" si="14"/>
        <v>0.63364527576948915</v>
      </c>
      <c r="T23" s="10">
        <f t="shared" si="2"/>
        <v>0.63364527576948904</v>
      </c>
      <c r="U23" s="2">
        <f t="shared" si="3"/>
        <v>0.25</v>
      </c>
      <c r="V23" s="2">
        <f t="shared" si="15"/>
        <v>0.25000000000000022</v>
      </c>
      <c r="X23" s="10">
        <f t="shared" si="16"/>
        <v>-1.069903286643703E-2</v>
      </c>
      <c r="Y23" s="10">
        <f t="shared" si="17"/>
        <v>-5.1372921127474047E-2</v>
      </c>
      <c r="Z23" s="10">
        <f t="shared" si="18"/>
        <v>1.0699032866437141E-2</v>
      </c>
      <c r="AA23" s="10">
        <f t="shared" si="19"/>
        <v>-3.6324091247416312E-2</v>
      </c>
      <c r="AB23" s="29"/>
      <c r="AC23" s="1">
        <f t="shared" si="20"/>
        <v>69.704966323856851</v>
      </c>
      <c r="AD23" s="1">
        <f t="shared" si="21"/>
        <v>44.41199017885581</v>
      </c>
      <c r="AE23" s="1">
        <f t="shared" si="22"/>
        <v>56.759914401148272</v>
      </c>
      <c r="AF23" s="1">
        <f t="shared" si="23"/>
        <v>25.292976145001042</v>
      </c>
      <c r="AG23" s="1">
        <f t="shared" si="24"/>
        <v>101.17190458000408</v>
      </c>
      <c r="AH23" s="2">
        <f t="shared" si="25"/>
        <v>0.25000000000000022</v>
      </c>
      <c r="AI23" s="3"/>
      <c r="AJ23" s="3"/>
      <c r="AK23" s="4"/>
      <c r="AL23" s="1">
        <f t="shared" si="26"/>
        <v>1.0541550228447332</v>
      </c>
      <c r="AM23" s="1">
        <f t="shared" si="27"/>
        <v>1.0376932648388353</v>
      </c>
      <c r="AN23" s="3"/>
      <c r="AO23" s="3"/>
      <c r="AP23" s="3"/>
    </row>
    <row r="24" spans="1:42" x14ac:dyDescent="0.25">
      <c r="A24" s="1">
        <f t="shared" si="28"/>
        <v>19</v>
      </c>
      <c r="B24" s="1">
        <v>0.6</v>
      </c>
      <c r="C24" s="1">
        <v>0.3</v>
      </c>
      <c r="D24" s="10">
        <f>D23*J$2</f>
        <v>0.19184133414904847</v>
      </c>
      <c r="E24" s="10">
        <f>E23</f>
        <v>0.47960333537262118</v>
      </c>
      <c r="F24" s="10">
        <f t="shared" si="4"/>
        <v>100.51911579689551</v>
      </c>
      <c r="G24" s="10">
        <f t="shared" si="5"/>
        <v>99.039972013900709</v>
      </c>
      <c r="H24" s="10">
        <f t="shared" si="6"/>
        <v>1.0425281959549593</v>
      </c>
      <c r="I24" s="10">
        <f t="shared" si="7"/>
        <v>1.042528195954959</v>
      </c>
      <c r="J24" s="2">
        <f t="shared" si="0"/>
        <v>0.18602793870511114</v>
      </c>
      <c r="K24" s="2">
        <f t="shared" si="8"/>
        <v>0.21085966495099884</v>
      </c>
      <c r="L24" s="2">
        <f t="shared" si="9"/>
        <v>0.19831517363801998</v>
      </c>
      <c r="M24" s="10">
        <f t="shared" si="10"/>
        <v>0.66796035015424304</v>
      </c>
      <c r="N24" s="10">
        <f t="shared" si="11"/>
        <v>0.65752943496294514</v>
      </c>
      <c r="O24" s="10">
        <f t="shared" si="1"/>
        <v>0.63784171359298281</v>
      </c>
      <c r="P24" s="10">
        <f t="shared" si="12"/>
        <v>0.63409185640838361</v>
      </c>
      <c r="R24" s="10">
        <f t="shared" si="13"/>
        <v>1.0000000000000002</v>
      </c>
      <c r="S24" s="10">
        <f t="shared" si="14"/>
        <v>0.6096977229205689</v>
      </c>
      <c r="T24" s="10">
        <f t="shared" si="2"/>
        <v>0.60969772292056879</v>
      </c>
      <c r="U24" s="2">
        <f t="shared" si="3"/>
        <v>0.25000000000000022</v>
      </c>
      <c r="V24" s="2">
        <f t="shared" si="15"/>
        <v>0.25000000000000022</v>
      </c>
      <c r="X24" s="10">
        <f t="shared" si="16"/>
        <v>1.0359987764136491E-2</v>
      </c>
      <c r="Y24" s="10">
        <f t="shared" si="17"/>
        <v>-3.4220919168456043E-2</v>
      </c>
      <c r="Z24" s="10">
        <f t="shared" si="18"/>
        <v>-1.0359987764136602E-2</v>
      </c>
      <c r="AA24" s="10">
        <f t="shared" si="19"/>
        <v>-4.8432406325235711E-2</v>
      </c>
      <c r="AB24" s="29"/>
      <c r="AC24" s="1">
        <f t="shared" si="20"/>
        <v>66.783622195036969</v>
      </c>
      <c r="AD24" s="1">
        <f t="shared" si="21"/>
        <v>42.449477909767289</v>
      </c>
      <c r="AE24" s="1">
        <f t="shared" si="22"/>
        <v>54.887099231311339</v>
      </c>
      <c r="AF24" s="1">
        <f t="shared" si="23"/>
        <v>24.33414428526968</v>
      </c>
      <c r="AG24" s="1">
        <f t="shared" si="24"/>
        <v>97.336577141078635</v>
      </c>
      <c r="AH24" s="2">
        <f t="shared" si="25"/>
        <v>0.25000000000000022</v>
      </c>
      <c r="AI24" s="3"/>
      <c r="AJ24" s="3"/>
      <c r="AK24" s="4"/>
      <c r="AL24" s="1">
        <f t="shared" si="26"/>
        <v>1.0354334856155629</v>
      </c>
      <c r="AM24" s="1">
        <f t="shared" si="27"/>
        <v>1.0508974944577498</v>
      </c>
      <c r="AN24" s="3"/>
      <c r="AO24" s="3"/>
      <c r="AP24" s="3"/>
    </row>
    <row r="25" spans="1:42" x14ac:dyDescent="0.25">
      <c r="A25" s="1">
        <f t="shared" si="28"/>
        <v>20</v>
      </c>
      <c r="B25" s="1">
        <v>0.6</v>
      </c>
      <c r="C25" s="1">
        <v>0.3</v>
      </c>
      <c r="D25" s="10">
        <f>D24</f>
        <v>0.19184133414904847</v>
      </c>
      <c r="E25" s="10">
        <f>E24</f>
        <v>0.47960333537262118</v>
      </c>
      <c r="F25" s="10">
        <f t="shared" si="4"/>
        <v>99.006501518331504</v>
      </c>
      <c r="G25" s="10">
        <f t="shared" si="5"/>
        <v>100.53032809820513</v>
      </c>
      <c r="H25" s="10">
        <f t="shared" si="6"/>
        <v>1.0425281959549593</v>
      </c>
      <c r="I25" s="10">
        <f t="shared" si="7"/>
        <v>1.042528195954959</v>
      </c>
      <c r="J25" s="2">
        <f t="shared" si="0"/>
        <v>0.23283332430612003</v>
      </c>
      <c r="K25" s="2">
        <f t="shared" si="8"/>
        <v>0.20740917674897652</v>
      </c>
      <c r="L25" s="2">
        <f t="shared" si="9"/>
        <v>0.21998880728087755</v>
      </c>
      <c r="M25" s="10">
        <f t="shared" si="10"/>
        <v>0.63130143841551634</v>
      </c>
      <c r="N25" s="10">
        <f t="shared" si="11"/>
        <v>0.64072980939382118</v>
      </c>
      <c r="O25" s="10">
        <f t="shared" si="1"/>
        <v>0.61844505252268334</v>
      </c>
      <c r="P25" s="10">
        <f t="shared" si="12"/>
        <v>0.62189580464201033</v>
      </c>
      <c r="R25" s="10">
        <f t="shared" si="13"/>
        <v>1.0000000000000002</v>
      </c>
      <c r="S25" s="10">
        <f t="shared" si="14"/>
        <v>0.61112920986739661</v>
      </c>
      <c r="T25" s="10">
        <f t="shared" si="2"/>
        <v>0.61112920986739649</v>
      </c>
      <c r="U25" s="2">
        <f t="shared" si="3"/>
        <v>0.25</v>
      </c>
      <c r="V25" s="2">
        <f t="shared" si="15"/>
        <v>0.25</v>
      </c>
      <c r="X25" s="10">
        <f t="shared" si="16"/>
        <v>-1.041869713610466E-2</v>
      </c>
      <c r="Y25" s="10">
        <f t="shared" si="17"/>
        <v>-2.2124864202742067E-2</v>
      </c>
      <c r="Z25" s="10">
        <f t="shared" si="18"/>
        <v>1.041869713610466E-2</v>
      </c>
      <c r="AA25" s="10">
        <f t="shared" si="19"/>
        <v>-7.074214994119421E-3</v>
      </c>
      <c r="AB25" s="29"/>
      <c r="AC25" s="1">
        <f t="shared" si="20"/>
        <v>67.208220002709623</v>
      </c>
      <c r="AD25" s="1">
        <f t="shared" si="21"/>
        <v>42.819662998109735</v>
      </c>
      <c r="AE25" s="1">
        <f t="shared" si="22"/>
        <v>54.73456502028975</v>
      </c>
      <c r="AF25" s="1">
        <f t="shared" si="23"/>
        <v>24.388557004599889</v>
      </c>
      <c r="AG25" s="1">
        <f t="shared" si="24"/>
        <v>97.554228018399485</v>
      </c>
      <c r="AH25" s="2">
        <f t="shared" si="25"/>
        <v>0.25000000000000017</v>
      </c>
      <c r="AI25" s="3"/>
      <c r="AJ25" s="3"/>
      <c r="AK25" s="4"/>
      <c r="AL25" s="1">
        <f t="shared" si="26"/>
        <v>1.0226254491936781</v>
      </c>
      <c r="AM25" s="1">
        <f t="shared" si="27"/>
        <v>1.0071246160598775</v>
      </c>
      <c r="AN25" s="3"/>
      <c r="AO25" s="3"/>
      <c r="AP25" s="3"/>
    </row>
    <row r="26" spans="1:42" x14ac:dyDescent="0.25">
      <c r="A26" s="1">
        <f t="shared" si="28"/>
        <v>21</v>
      </c>
      <c r="B26" s="1">
        <v>0.6</v>
      </c>
      <c r="C26" s="1">
        <v>0.3</v>
      </c>
      <c r="D26" s="10">
        <f>D25</f>
        <v>0.19184133414904847</v>
      </c>
      <c r="E26" s="10">
        <f>J$2*E25</f>
        <v>0.42432233652423135</v>
      </c>
      <c r="F26" s="10">
        <f t="shared" si="4"/>
        <v>100.53189799598499</v>
      </c>
      <c r="G26" s="10">
        <f t="shared" si="5"/>
        <v>98.981453973509815</v>
      </c>
      <c r="H26" s="10">
        <f t="shared" si="6"/>
        <v>1.0425281959549593</v>
      </c>
      <c r="I26" s="10">
        <f t="shared" si="7"/>
        <v>1.178349469169288</v>
      </c>
      <c r="J26" s="2">
        <f t="shared" si="0"/>
        <v>0.17371831105133717</v>
      </c>
      <c r="K26" s="2">
        <f t="shared" si="8"/>
        <v>0.19894438622237653</v>
      </c>
      <c r="L26" s="2">
        <f t="shared" si="9"/>
        <v>0.18619724721796005</v>
      </c>
      <c r="M26" s="10">
        <f t="shared" si="10"/>
        <v>0.62495628275602411</v>
      </c>
      <c r="N26" s="10">
        <f t="shared" si="11"/>
        <v>0.615483270850678</v>
      </c>
      <c r="O26" s="10">
        <f t="shared" si="1"/>
        <v>0.59080976566041499</v>
      </c>
      <c r="P26" s="10">
        <f t="shared" si="12"/>
        <v>0.58743870746691962</v>
      </c>
      <c r="R26" s="10">
        <f t="shared" si="13"/>
        <v>1</v>
      </c>
      <c r="S26" s="10">
        <f t="shared" si="14"/>
        <v>0.55969260348327909</v>
      </c>
      <c r="T26" s="10">
        <f t="shared" si="2"/>
        <v>0.55969260348327909</v>
      </c>
      <c r="U26" s="2">
        <f t="shared" si="3"/>
        <v>0.25</v>
      </c>
      <c r="V26" s="2">
        <f t="shared" si="15"/>
        <v>0.25</v>
      </c>
      <c r="X26" s="10">
        <f t="shared" si="16"/>
        <v>1.0631968547414994E-2</v>
      </c>
      <c r="Y26" s="10">
        <f t="shared" si="17"/>
        <v>-4.2596668984557717E-2</v>
      </c>
      <c r="Z26" s="10">
        <f t="shared" si="18"/>
        <v>-1.0631968547415438E-2</v>
      </c>
      <c r="AA26" s="10">
        <f t="shared" si="19"/>
        <v>-5.7362134486164007E-2</v>
      </c>
      <c r="AB26" s="29"/>
      <c r="AC26" s="1">
        <f t="shared" si="20"/>
        <v>61.286215258691158</v>
      </c>
      <c r="AD26" s="1">
        <f t="shared" si="21"/>
        <v>38.952985779994691</v>
      </c>
      <c r="AE26" s="1">
        <f t="shared" si="22"/>
        <v>50.379932134791197</v>
      </c>
      <c r="AF26" s="1">
        <f t="shared" si="23"/>
        <v>22.333229478696467</v>
      </c>
      <c r="AG26" s="1">
        <f t="shared" si="24"/>
        <v>89.332917914785895</v>
      </c>
      <c r="AH26" s="2">
        <f t="shared" si="25"/>
        <v>0.24999999999999992</v>
      </c>
      <c r="AI26" s="3"/>
      <c r="AJ26" s="3"/>
      <c r="AK26" s="3"/>
      <c r="AL26" s="1">
        <f t="shared" si="26"/>
        <v>1.0444918746411491</v>
      </c>
      <c r="AM26" s="1">
        <f t="shared" si="27"/>
        <v>1.0608527798264242</v>
      </c>
      <c r="AN26" s="3"/>
      <c r="AO26" s="3"/>
      <c r="AP26" s="3"/>
    </row>
    <row r="27" spans="1:42" x14ac:dyDescent="0.25">
      <c r="A27" s="1">
        <f t="shared" si="28"/>
        <v>22</v>
      </c>
      <c r="B27" s="1">
        <v>0.6</v>
      </c>
      <c r="C27" s="1">
        <v>0.3</v>
      </c>
      <c r="D27" s="10">
        <f>D26*J$2</f>
        <v>0.16972893460969254</v>
      </c>
      <c r="E27" s="10">
        <f>E26</f>
        <v>0.42432233652423135</v>
      </c>
      <c r="F27" s="10">
        <f t="shared" si="4"/>
        <v>98.995066715128999</v>
      </c>
      <c r="G27" s="10">
        <f t="shared" si="5"/>
        <v>100.49458361418539</v>
      </c>
      <c r="H27" s="10">
        <f t="shared" si="6"/>
        <v>1.178349469169288</v>
      </c>
      <c r="I27" s="10">
        <f t="shared" si="7"/>
        <v>1.178349469169288</v>
      </c>
      <c r="J27" s="2">
        <f t="shared" si="0"/>
        <v>0.20261285759206071</v>
      </c>
      <c r="K27" s="2">
        <f t="shared" si="8"/>
        <v>0.17777695668218008</v>
      </c>
      <c r="L27" s="2">
        <f t="shared" si="9"/>
        <v>0.19006534390963825</v>
      </c>
      <c r="M27" s="10">
        <f t="shared" si="10"/>
        <v>0.58459437663503555</v>
      </c>
      <c r="N27" s="10">
        <f t="shared" si="11"/>
        <v>0.59375145425352527</v>
      </c>
      <c r="O27" s="10">
        <f t="shared" si="1"/>
        <v>0.55874391044730232</v>
      </c>
      <c r="P27" s="10">
        <f t="shared" si="12"/>
        <v>0.56201316666487888</v>
      </c>
      <c r="R27" s="10">
        <f t="shared" si="13"/>
        <v>1</v>
      </c>
      <c r="S27" s="10">
        <f t="shared" si="14"/>
        <v>0.54067795019537668</v>
      </c>
      <c r="T27" s="10">
        <f t="shared" si="2"/>
        <v>0.54067795019537668</v>
      </c>
      <c r="U27" s="2">
        <f t="shared" si="3"/>
        <v>0.25</v>
      </c>
      <c r="V27" s="2">
        <f t="shared" si="15"/>
        <v>0.25</v>
      </c>
      <c r="X27" s="10">
        <f t="shared" si="16"/>
        <v>-1.0433543599014827E-2</v>
      </c>
      <c r="Y27" s="10">
        <f t="shared" si="17"/>
        <v>-4.2429361242319996E-2</v>
      </c>
      <c r="Z27" s="10">
        <f t="shared" si="18"/>
        <v>1.0433543599014605E-2</v>
      </c>
      <c r="AA27" s="10">
        <f t="shared" si="19"/>
        <v>-2.7924665175097396E-2</v>
      </c>
      <c r="AB27" s="29"/>
      <c r="AC27" s="1">
        <f t="shared" si="20"/>
        <v>59.444423732375157</v>
      </c>
      <c r="AD27" s="1">
        <f t="shared" si="21"/>
        <v>37.872492687325916</v>
      </c>
      <c r="AE27" s="1">
        <f t="shared" si="22"/>
        <v>48.415231492870994</v>
      </c>
      <c r="AF27" s="1">
        <f t="shared" si="23"/>
        <v>21.57193104504924</v>
      </c>
      <c r="AG27" s="1">
        <f t="shared" si="24"/>
        <v>86.287724180196903</v>
      </c>
      <c r="AH27" s="2">
        <f t="shared" si="25"/>
        <v>0.25000000000000017</v>
      </c>
      <c r="AI27" s="3"/>
      <c r="AJ27" s="3"/>
      <c r="AK27" s="3"/>
      <c r="AL27" s="1">
        <f t="shared" si="26"/>
        <v>1.044309379929784</v>
      </c>
      <c r="AM27" s="1">
        <f t="shared" si="27"/>
        <v>1.0287268529245497</v>
      </c>
      <c r="AN27" s="3"/>
      <c r="AO27" s="3"/>
      <c r="AP27" s="3"/>
    </row>
    <row r="28" spans="1:42" x14ac:dyDescent="0.25">
      <c r="A28" s="1">
        <f t="shared" si="28"/>
        <v>23</v>
      </c>
      <c r="B28" s="1">
        <v>0.6</v>
      </c>
      <c r="C28" s="1">
        <v>0.3</v>
      </c>
      <c r="D28" s="10">
        <f>D27</f>
        <v>0.16972893460969254</v>
      </c>
      <c r="E28" s="10">
        <f>E27</f>
        <v>0.42432233652423135</v>
      </c>
      <c r="F28" s="10">
        <f t="shared" si="4"/>
        <v>100.4849975056364</v>
      </c>
      <c r="G28" s="10">
        <f t="shared" si="5"/>
        <v>98.98208426068868</v>
      </c>
      <c r="H28" s="10">
        <f t="shared" si="6"/>
        <v>1.178349469169288</v>
      </c>
      <c r="I28" s="10">
        <f t="shared" si="7"/>
        <v>1.178349469169288</v>
      </c>
      <c r="J28" s="2">
        <f t="shared" si="0"/>
        <v>0.2147633061951788</v>
      </c>
      <c r="K28" s="2">
        <f t="shared" si="8"/>
        <v>0.24017328531206483</v>
      </c>
      <c r="L28" s="2">
        <f t="shared" si="9"/>
        <v>0.22733679194188317</v>
      </c>
      <c r="M28" s="10">
        <f t="shared" si="10"/>
        <v>0.56463505491024046</v>
      </c>
      <c r="N28" s="10">
        <f t="shared" si="11"/>
        <v>0.55620992615018627</v>
      </c>
      <c r="O28" s="10">
        <f t="shared" si="1"/>
        <v>0.55232980742835835</v>
      </c>
      <c r="P28" s="10">
        <f t="shared" si="12"/>
        <v>0.5492276662771397</v>
      </c>
      <c r="R28" s="10">
        <f t="shared" si="13"/>
        <v>1</v>
      </c>
      <c r="S28" s="10">
        <f t="shared" si="14"/>
        <v>0.53941116537428901</v>
      </c>
      <c r="T28" s="10">
        <f t="shared" si="2"/>
        <v>0.53941116537428901</v>
      </c>
      <c r="U28" s="2">
        <f t="shared" si="3"/>
        <v>0.25</v>
      </c>
      <c r="V28" s="2">
        <f t="shared" si="15"/>
        <v>0.25</v>
      </c>
      <c r="X28" s="10">
        <f t="shared" si="16"/>
        <v>1.0350564330170897E-2</v>
      </c>
      <c r="Y28" s="10">
        <f t="shared" si="17"/>
        <v>-1.3280891213537815E-2</v>
      </c>
      <c r="Z28" s="10">
        <f t="shared" si="18"/>
        <v>-1.0350564330170786E-2</v>
      </c>
      <c r="AA28" s="10">
        <f t="shared" si="19"/>
        <v>-2.8038847669226818E-2</v>
      </c>
      <c r="AB28" s="29"/>
      <c r="AC28" s="1">
        <f t="shared" si="20"/>
        <v>59.05552083842305</v>
      </c>
      <c r="AD28" s="1">
        <f t="shared" si="21"/>
        <v>37.536566632546645</v>
      </c>
      <c r="AE28" s="1">
        <f t="shared" si="22"/>
        <v>48.539250190958953</v>
      </c>
      <c r="AF28" s="1">
        <f t="shared" si="23"/>
        <v>21.518954205876405</v>
      </c>
      <c r="AG28" s="1">
        <f t="shared" si="24"/>
        <v>86.07581682350559</v>
      </c>
      <c r="AH28" s="2">
        <f t="shared" si="25"/>
        <v>0.25000000000000006</v>
      </c>
      <c r="AI28" s="3"/>
      <c r="AJ28" s="3"/>
      <c r="AK28" s="3"/>
      <c r="AL28" s="1">
        <f t="shared" si="26"/>
        <v>1.0134596473254396</v>
      </c>
      <c r="AM28" s="1">
        <f t="shared" si="27"/>
        <v>1.0288477040486539</v>
      </c>
      <c r="AN28" s="3"/>
      <c r="AO28" s="3"/>
      <c r="AP28" s="3"/>
    </row>
    <row r="29" spans="1:42" x14ac:dyDescent="0.25">
      <c r="A29" s="1">
        <f t="shared" si="28"/>
        <v>24</v>
      </c>
      <c r="B29" s="1">
        <v>0.6</v>
      </c>
      <c r="C29" s="1">
        <v>0.3</v>
      </c>
      <c r="D29" s="10">
        <f>D28</f>
        <v>0.16972893460969254</v>
      </c>
      <c r="E29" s="10">
        <f>J$2*E28</f>
        <v>0.37541324672710236</v>
      </c>
      <c r="F29" s="10">
        <f t="shared" si="4"/>
        <v>98.937684562600182</v>
      </c>
      <c r="G29" s="10">
        <f t="shared" si="5"/>
        <v>100.50625467325871</v>
      </c>
      <c r="H29" s="10">
        <f t="shared" si="6"/>
        <v>1.178349469169288</v>
      </c>
      <c r="I29" s="10">
        <f t="shared" si="7"/>
        <v>1.3318656290342972</v>
      </c>
      <c r="J29" s="2">
        <f t="shared" si="0"/>
        <v>0.19100793246109027</v>
      </c>
      <c r="K29" s="2">
        <f t="shared" si="8"/>
        <v>0.1658073695537059</v>
      </c>
      <c r="L29" s="2">
        <f t="shared" si="9"/>
        <v>0.17827292081231128</v>
      </c>
      <c r="M29" s="10">
        <f t="shared" si="10"/>
        <v>0.54667144942363133</v>
      </c>
      <c r="N29" s="10">
        <f t="shared" si="11"/>
        <v>0.55497193903354602</v>
      </c>
      <c r="O29" s="10">
        <f t="shared" si="1"/>
        <v>0.51725858077703479</v>
      </c>
      <c r="P29" s="10">
        <f t="shared" si="12"/>
        <v>0.52019265341808862</v>
      </c>
      <c r="R29" s="10">
        <f t="shared" si="13"/>
        <v>1</v>
      </c>
      <c r="S29" s="10">
        <f t="shared" si="14"/>
        <v>0.49599052971768315</v>
      </c>
      <c r="T29" s="10">
        <f t="shared" si="2"/>
        <v>0.49599052971768315</v>
      </c>
      <c r="U29" s="2">
        <f t="shared" si="3"/>
        <v>0.25000000000000022</v>
      </c>
      <c r="V29" s="2">
        <f t="shared" si="15"/>
        <v>0.25000000000000022</v>
      </c>
      <c r="X29" s="10">
        <f t="shared" si="16"/>
        <v>-1.0692633778234706E-2</v>
      </c>
      <c r="Y29" s="10">
        <f t="shared" si="17"/>
        <v>-5.1369850861012978E-2</v>
      </c>
      <c r="Z29" s="10">
        <f t="shared" si="18"/>
        <v>1.069263377823515E-2</v>
      </c>
      <c r="AA29" s="10">
        <f t="shared" si="19"/>
        <v>-3.6330152847184105E-2</v>
      </c>
      <c r="AB29" s="29"/>
      <c r="AC29" s="1">
        <f t="shared" si="20"/>
        <v>54.523967176829011</v>
      </c>
      <c r="AD29" s="1">
        <f t="shared" si="21"/>
        <v>34.739506162713994</v>
      </c>
      <c r="AE29" s="1">
        <f t="shared" si="22"/>
        <v>44.398337893746053</v>
      </c>
      <c r="AF29" s="1">
        <f t="shared" si="23"/>
        <v>19.784461014115017</v>
      </c>
      <c r="AG29" s="1">
        <f t="shared" si="24"/>
        <v>79.13784405646004</v>
      </c>
      <c r="AH29" s="2">
        <f t="shared" si="25"/>
        <v>0.25000000000000011</v>
      </c>
      <c r="AI29" s="3"/>
      <c r="AJ29" s="3"/>
      <c r="AK29" s="3"/>
      <c r="AL29" s="1">
        <f t="shared" si="26"/>
        <v>1.054151611044239</v>
      </c>
      <c r="AM29" s="1">
        <f t="shared" si="27"/>
        <v>1.0376997920548436</v>
      </c>
      <c r="AN29" s="3"/>
      <c r="AO29" s="3"/>
      <c r="AP29" s="3"/>
    </row>
    <row r="30" spans="1:42" x14ac:dyDescent="0.25">
      <c r="A30" s="1">
        <f t="shared" si="28"/>
        <v>25</v>
      </c>
      <c r="B30" s="1">
        <v>0.6</v>
      </c>
      <c r="C30" s="1">
        <v>0.3</v>
      </c>
      <c r="D30" s="10">
        <f>D29*J$2</f>
        <v>0.15016529869084094</v>
      </c>
      <c r="E30" s="10">
        <f>E29</f>
        <v>0.37541324672710236</v>
      </c>
      <c r="F30" s="10">
        <f t="shared" si="4"/>
        <v>100.44861548090101</v>
      </c>
      <c r="G30" s="10">
        <f t="shared" si="5"/>
        <v>98.971369272010406</v>
      </c>
      <c r="H30" s="10">
        <f t="shared" si="6"/>
        <v>1.3318656290342974</v>
      </c>
      <c r="I30" s="10">
        <f t="shared" si="7"/>
        <v>1.3318656290342972</v>
      </c>
      <c r="J30" s="2">
        <f t="shared" si="0"/>
        <v>0.18603294610643273</v>
      </c>
      <c r="K30" s="2">
        <f t="shared" si="8"/>
        <v>0.2108499365582408</v>
      </c>
      <c r="L30" s="2">
        <f t="shared" si="9"/>
        <v>0.19831296550660094</v>
      </c>
      <c r="M30" s="10">
        <f t="shared" si="10"/>
        <v>0.52284921596458123</v>
      </c>
      <c r="N30" s="10">
        <f t="shared" si="11"/>
        <v>0.51468926954921157</v>
      </c>
      <c r="O30" s="10">
        <f t="shared" si="1"/>
        <v>0.49927396167877952</v>
      </c>
      <c r="P30" s="10">
        <f t="shared" si="12"/>
        <v>0.49634051080256653</v>
      </c>
      <c r="R30" s="10">
        <f t="shared" si="13"/>
        <v>1</v>
      </c>
      <c r="S30" s="10">
        <f t="shared" si="14"/>
        <v>0.47724596684589282</v>
      </c>
      <c r="T30" s="10">
        <f t="shared" si="2"/>
        <v>0.47724596684589282</v>
      </c>
      <c r="U30" s="2">
        <f t="shared" si="3"/>
        <v>0.25</v>
      </c>
      <c r="V30" s="2">
        <f t="shared" si="15"/>
        <v>0.25</v>
      </c>
      <c r="X30" s="10">
        <f t="shared" si="16"/>
        <v>1.0353860270476911E-2</v>
      </c>
      <c r="Y30" s="10">
        <f t="shared" si="17"/>
        <v>-3.4223007985561216E-2</v>
      </c>
      <c r="Z30" s="10">
        <f t="shared" si="18"/>
        <v>-1.0353860270476911E-2</v>
      </c>
      <c r="AA30" s="10">
        <f t="shared" si="19"/>
        <v>-4.842619429387196E-2</v>
      </c>
      <c r="AB30" s="29"/>
      <c r="AC30" s="1">
        <f t="shared" si="20"/>
        <v>52.239059418203325</v>
      </c>
      <c r="AD30" s="1">
        <f t="shared" si="21"/>
        <v>33.204582731844035</v>
      </c>
      <c r="AE30" s="1">
        <f t="shared" si="22"/>
        <v>42.933324013593094</v>
      </c>
      <c r="AF30" s="1">
        <f t="shared" si="23"/>
        <v>19.034476686359291</v>
      </c>
      <c r="AG30" s="1">
        <f t="shared" si="24"/>
        <v>76.137906745437135</v>
      </c>
      <c r="AH30" s="2">
        <f t="shared" si="25"/>
        <v>0.25000000000000011</v>
      </c>
      <c r="AI30" s="3"/>
      <c r="AJ30" s="3"/>
      <c r="AK30" s="4"/>
      <c r="AL30" s="1">
        <f t="shared" si="26"/>
        <v>1.0354357250882298</v>
      </c>
      <c r="AM30" s="1">
        <f t="shared" si="27"/>
        <v>1.0508906340249</v>
      </c>
      <c r="AN30" s="3"/>
      <c r="AO30" s="3"/>
      <c r="AP30" s="3"/>
    </row>
    <row r="31" spans="1:42" x14ac:dyDescent="0.25">
      <c r="A31" s="1">
        <f t="shared" si="28"/>
        <v>26</v>
      </c>
      <c r="B31" s="1">
        <v>0.6</v>
      </c>
      <c r="C31" s="1">
        <v>0.3</v>
      </c>
      <c r="D31" s="10">
        <f>D30</f>
        <v>0.15016529869084094</v>
      </c>
      <c r="E31" s="10">
        <f>E30</f>
        <v>0.37541324672710236</v>
      </c>
      <c r="F31" s="10">
        <f t="shared" si="4"/>
        <v>98.93795908814117</v>
      </c>
      <c r="G31" s="10">
        <f t="shared" si="5"/>
        <v>100.45980921690327</v>
      </c>
      <c r="H31" s="10">
        <f t="shared" si="6"/>
        <v>1.3318656290342974</v>
      </c>
      <c r="I31" s="10">
        <f t="shared" si="7"/>
        <v>1.3318656290342972</v>
      </c>
      <c r="J31" s="2">
        <f t="shared" si="0"/>
        <v>0.23282798310594566</v>
      </c>
      <c r="K31" s="2">
        <f t="shared" si="8"/>
        <v>0.20741896327537845</v>
      </c>
      <c r="L31" s="2">
        <f t="shared" si="9"/>
        <v>0.21999118774928328</v>
      </c>
      <c r="M31" s="10">
        <f t="shared" si="10"/>
        <v>0.49415752372651034</v>
      </c>
      <c r="N31" s="10">
        <f t="shared" si="11"/>
        <v>0.50153331668450674</v>
      </c>
      <c r="O31" s="10">
        <f t="shared" si="1"/>
        <v>0.48409393992736371</v>
      </c>
      <c r="P31" s="10">
        <f t="shared" si="12"/>
        <v>0.48679346065078943</v>
      </c>
      <c r="R31" s="10">
        <f t="shared" si="13"/>
        <v>1</v>
      </c>
      <c r="S31" s="10">
        <f t="shared" si="14"/>
        <v>0.47836580945872126</v>
      </c>
      <c r="T31" s="10">
        <f t="shared" si="2"/>
        <v>0.47836580945872126</v>
      </c>
      <c r="U31" s="2">
        <f t="shared" si="3"/>
        <v>0.25000000000000022</v>
      </c>
      <c r="V31" s="2">
        <f t="shared" si="15"/>
        <v>0.25000000000000022</v>
      </c>
      <c r="X31" s="10">
        <f t="shared" si="16"/>
        <v>-1.041247889614072E-2</v>
      </c>
      <c r="Y31" s="10">
        <f t="shared" si="17"/>
        <v>-2.2121955019460682E-2</v>
      </c>
      <c r="Z31" s="10">
        <f t="shared" si="18"/>
        <v>1.0412478896140609E-2</v>
      </c>
      <c r="AA31" s="10">
        <f t="shared" si="19"/>
        <v>-7.0803689347761489E-3</v>
      </c>
      <c r="AB31" s="29"/>
      <c r="AC31" s="1">
        <f t="shared" si="20"/>
        <v>52.570991322035852</v>
      </c>
      <c r="AD31" s="1">
        <f t="shared" si="21"/>
        <v>33.493976354134823</v>
      </c>
      <c r="AE31" s="1">
        <f t="shared" si="22"/>
        <v>42.814083517469292</v>
      </c>
      <c r="AF31" s="1">
        <f t="shared" si="23"/>
        <v>19.077014967901029</v>
      </c>
      <c r="AG31" s="1">
        <f t="shared" si="24"/>
        <v>76.308059871604115</v>
      </c>
      <c r="AH31" s="2">
        <f t="shared" si="25"/>
        <v>0.25</v>
      </c>
      <c r="AI31" s="3"/>
      <c r="AJ31" s="3"/>
      <c r="AK31" s="4"/>
      <c r="AL31" s="1">
        <f t="shared" si="26"/>
        <v>1.022622406887048</v>
      </c>
      <c r="AM31" s="1">
        <f t="shared" si="27"/>
        <v>1.0071308580405247</v>
      </c>
      <c r="AN31" s="3"/>
      <c r="AO31" s="3"/>
      <c r="AP31" s="3"/>
    </row>
    <row r="32" spans="1:42" x14ac:dyDescent="0.25">
      <c r="A32" s="1">
        <f t="shared" si="28"/>
        <v>27</v>
      </c>
      <c r="B32" s="1">
        <v>0.6</v>
      </c>
      <c r="C32" s="1">
        <v>0.3</v>
      </c>
      <c r="D32" s="10">
        <f>D31</f>
        <v>0.15016529869084094</v>
      </c>
      <c r="E32" s="10">
        <f>J$2*E31</f>
        <v>0.33214161425634964</v>
      </c>
      <c r="F32" s="10">
        <f t="shared" si="4"/>
        <v>100.46139252620783</v>
      </c>
      <c r="G32" s="10">
        <f t="shared" si="5"/>
        <v>98.912942534455482</v>
      </c>
      <c r="H32" s="10">
        <f t="shared" si="6"/>
        <v>1.3318656290342974</v>
      </c>
      <c r="I32" s="10">
        <f t="shared" si="7"/>
        <v>1.5053819772613493</v>
      </c>
      <c r="J32" s="2">
        <f t="shared" si="0"/>
        <v>0.1737234488825441</v>
      </c>
      <c r="K32" s="2">
        <f t="shared" si="8"/>
        <v>0.19893452849804238</v>
      </c>
      <c r="L32" s="2">
        <f t="shared" si="9"/>
        <v>0.18619504638983564</v>
      </c>
      <c r="M32" s="10">
        <f t="shared" si="10"/>
        <v>0.48918759544114848</v>
      </c>
      <c r="N32" s="10">
        <f t="shared" si="11"/>
        <v>0.48177696813741205</v>
      </c>
      <c r="O32" s="10">
        <f t="shared" si="1"/>
        <v>0.46245943209444951</v>
      </c>
      <c r="P32" s="10">
        <f t="shared" si="12"/>
        <v>0.45982229727494944</v>
      </c>
      <c r="R32" s="10">
        <f t="shared" si="13"/>
        <v>1.0000000000000002</v>
      </c>
      <c r="S32" s="10">
        <f t="shared" si="14"/>
        <v>0.43810395624376175</v>
      </c>
      <c r="T32" s="10">
        <f t="shared" si="2"/>
        <v>0.43810395624376164</v>
      </c>
      <c r="U32" s="2">
        <f t="shared" si="3"/>
        <v>0.25000000000000022</v>
      </c>
      <c r="V32" s="2">
        <f t="shared" si="15"/>
        <v>0.25</v>
      </c>
      <c r="X32" s="10">
        <f t="shared" si="16"/>
        <v>1.0625669546915129E-2</v>
      </c>
      <c r="Y32" s="10">
        <f t="shared" si="17"/>
        <v>-4.2599040299002633E-2</v>
      </c>
      <c r="Z32" s="10">
        <f t="shared" si="18"/>
        <v>-1.0625669546915129E-2</v>
      </c>
      <c r="AA32" s="10">
        <f t="shared" si="19"/>
        <v>-5.7355828661915131E-2</v>
      </c>
      <c r="AB32" s="29"/>
      <c r="AC32" s="1">
        <f t="shared" si="20"/>
        <v>47.938919419835408</v>
      </c>
      <c r="AD32" s="1">
        <f t="shared" si="21"/>
        <v>30.46958242712622</v>
      </c>
      <c r="AE32" s="1">
        <f t="shared" si="22"/>
        <v>39.407765543710518</v>
      </c>
      <c r="AF32" s="1">
        <f t="shared" si="23"/>
        <v>17.469336992709188</v>
      </c>
      <c r="AG32" s="1">
        <f t="shared" si="24"/>
        <v>69.877347970836738</v>
      </c>
      <c r="AH32" s="2">
        <f t="shared" si="25"/>
        <v>0.25000000000000006</v>
      </c>
      <c r="AI32" s="3"/>
      <c r="AJ32" s="3"/>
      <c r="AK32" s="3"/>
      <c r="AL32" s="1">
        <f t="shared" si="26"/>
        <v>1.0444944616645324</v>
      </c>
      <c r="AM32" s="1">
        <f t="shared" si="27"/>
        <v>1.0608456832449285</v>
      </c>
      <c r="AN32" s="3"/>
      <c r="AO32" s="3"/>
      <c r="AP32" s="3"/>
    </row>
    <row r="33" spans="1:45" x14ac:dyDescent="0.25">
      <c r="A33" s="1">
        <f t="shared" si="28"/>
        <v>28</v>
      </c>
      <c r="B33" s="1">
        <v>0.6</v>
      </c>
      <c r="C33" s="1">
        <v>0.3</v>
      </c>
      <c r="D33" s="10">
        <f>D32*J$2</f>
        <v>0.13285664570253986</v>
      </c>
      <c r="E33" s="10">
        <f>E32</f>
        <v>0.33214161425634964</v>
      </c>
      <c r="F33" s="10">
        <f t="shared" si="4"/>
        <v>98.926551986059025</v>
      </c>
      <c r="G33" s="10">
        <f t="shared" si="5"/>
        <v>100.42412598841453</v>
      </c>
      <c r="H33" s="10">
        <f t="shared" si="6"/>
        <v>1.5053819772613495</v>
      </c>
      <c r="I33" s="10">
        <f t="shared" si="7"/>
        <v>1.5053819772613493</v>
      </c>
      <c r="J33" s="2">
        <f t="shared" si="0"/>
        <v>0.20260791082697427</v>
      </c>
      <c r="K33" s="2">
        <f t="shared" si="8"/>
        <v>0.17778678296444639</v>
      </c>
      <c r="L33" s="2">
        <f t="shared" si="9"/>
        <v>0.19006793802289312</v>
      </c>
      <c r="M33" s="10">
        <f t="shared" si="10"/>
        <v>0.45759715592992983</v>
      </c>
      <c r="N33" s="10">
        <f t="shared" si="11"/>
        <v>0.46476069079371951</v>
      </c>
      <c r="O33" s="10">
        <f t="shared" si="1"/>
        <v>0.43736238167499863</v>
      </c>
      <c r="P33" s="10">
        <f t="shared" si="12"/>
        <v>0.43991990962429017</v>
      </c>
      <c r="R33" s="10">
        <f t="shared" si="13"/>
        <v>1.0000000000000002</v>
      </c>
      <c r="S33" s="10">
        <f t="shared" si="14"/>
        <v>0.42321958159307188</v>
      </c>
      <c r="T33" s="10">
        <f t="shared" si="2"/>
        <v>0.42321958159307177</v>
      </c>
      <c r="U33" s="2">
        <f t="shared" si="3"/>
        <v>0.25</v>
      </c>
      <c r="V33" s="2">
        <f t="shared" si="15"/>
        <v>0.24999999999999978</v>
      </c>
      <c r="X33" s="10">
        <f t="shared" si="16"/>
        <v>-1.0427316077987414E-2</v>
      </c>
      <c r="Y33" s="10">
        <f t="shared" si="17"/>
        <v>-4.2426704277872762E-2</v>
      </c>
      <c r="Z33" s="10">
        <f t="shared" si="18"/>
        <v>1.0427316077987747E-2</v>
      </c>
      <c r="AA33" s="10">
        <f t="shared" si="19"/>
        <v>-2.7930728786627501E-2</v>
      </c>
      <c r="AB33" s="29"/>
      <c r="AC33" s="1">
        <f t="shared" si="20"/>
        <v>46.498081183860769</v>
      </c>
      <c r="AD33" s="1">
        <f t="shared" si="21"/>
        <v>29.62425907933039</v>
      </c>
      <c r="AE33" s="1">
        <f t="shared" si="22"/>
        <v>37.871029338791125</v>
      </c>
      <c r="AF33" s="1">
        <f t="shared" si="23"/>
        <v>16.87382210453038</v>
      </c>
      <c r="AG33" s="1">
        <f t="shared" si="24"/>
        <v>67.495288418121518</v>
      </c>
      <c r="AH33" s="2">
        <f t="shared" si="25"/>
        <v>0.25</v>
      </c>
      <c r="AI33" s="3"/>
      <c r="AJ33" s="3"/>
      <c r="AK33" s="3"/>
      <c r="AL33" s="1">
        <f t="shared" si="26"/>
        <v>1.0443064823000081</v>
      </c>
      <c r="AM33" s="1">
        <f t="shared" si="27"/>
        <v>1.0287332699569478</v>
      </c>
      <c r="AN33" s="3"/>
      <c r="AO33" s="3"/>
      <c r="AP33" s="3"/>
    </row>
    <row r="34" spans="1:45" x14ac:dyDescent="0.25">
      <c r="A34" s="1">
        <f t="shared" si="28"/>
        <v>29</v>
      </c>
      <c r="B34" s="1">
        <v>0.6</v>
      </c>
      <c r="C34" s="1">
        <v>0.3</v>
      </c>
      <c r="D34" s="10">
        <f>D33</f>
        <v>0.13285664570253986</v>
      </c>
      <c r="E34" s="10">
        <f>E33</f>
        <v>0.33214161425634964</v>
      </c>
      <c r="F34" s="10">
        <f t="shared" si="4"/>
        <v>100.41456595514109</v>
      </c>
      <c r="G34" s="10">
        <f t="shared" si="5"/>
        <v>98.913586105000064</v>
      </c>
      <c r="H34" s="10">
        <f t="shared" si="6"/>
        <v>1.5053819772613495</v>
      </c>
      <c r="I34" s="10">
        <f t="shared" si="7"/>
        <v>1.5053819772613493</v>
      </c>
      <c r="J34" s="2">
        <f t="shared" si="0"/>
        <v>0.21476864863436362</v>
      </c>
      <c r="K34" s="2">
        <f t="shared" si="8"/>
        <v>0.24016352301702559</v>
      </c>
      <c r="L34" s="2">
        <f t="shared" si="9"/>
        <v>0.2273347380735331</v>
      </c>
      <c r="M34" s="10">
        <f t="shared" si="10"/>
        <v>0.44197095249394214</v>
      </c>
      <c r="N34" s="10">
        <f t="shared" si="11"/>
        <v>0.43538006408205204</v>
      </c>
      <c r="O34" s="10">
        <f t="shared" si="1"/>
        <v>0.43233919731167414</v>
      </c>
      <c r="P34" s="10">
        <f t="shared" si="12"/>
        <v>0.42991242942087043</v>
      </c>
      <c r="R34" s="10">
        <f t="shared" si="13"/>
        <v>1.0000000000000002</v>
      </c>
      <c r="S34" s="10">
        <f t="shared" si="14"/>
        <v>0.42222858578379557</v>
      </c>
      <c r="T34" s="10">
        <f t="shared" si="2"/>
        <v>0.42222858578379546</v>
      </c>
      <c r="U34" s="2">
        <f t="shared" si="3"/>
        <v>0.25</v>
      </c>
      <c r="V34" s="2">
        <f t="shared" si="15"/>
        <v>0.24999999999999978</v>
      </c>
      <c r="X34" s="10">
        <f t="shared" si="16"/>
        <v>1.0344430154084261E-2</v>
      </c>
      <c r="Y34" s="10">
        <f t="shared" si="17"/>
        <v>-1.3283314233107246E-2</v>
      </c>
      <c r="Z34" s="10">
        <f t="shared" si="18"/>
        <v>-1.0344430154084039E-2</v>
      </c>
      <c r="AA34" s="10">
        <f t="shared" si="19"/>
        <v>-2.8032587399270281E-2</v>
      </c>
      <c r="AB34" s="29"/>
      <c r="AC34" s="1">
        <f t="shared" si="20"/>
        <v>46.194060573275657</v>
      </c>
      <c r="AD34" s="1">
        <f t="shared" si="21"/>
        <v>29.3616518230255</v>
      </c>
      <c r="AE34" s="1">
        <f t="shared" si="22"/>
        <v>37.967983177975093</v>
      </c>
      <c r="AF34" s="1">
        <f t="shared" si="23"/>
        <v>16.832408750250156</v>
      </c>
      <c r="AG34" s="1">
        <f t="shared" si="24"/>
        <v>67.329635001000597</v>
      </c>
      <c r="AH34" s="2">
        <f t="shared" si="25"/>
        <v>0.25000000000000011</v>
      </c>
      <c r="AI34" s="3"/>
      <c r="AJ34" s="3"/>
      <c r="AK34" s="4"/>
      <c r="AL34" s="1">
        <f t="shared" si="26"/>
        <v>1.0134621360160574</v>
      </c>
      <c r="AM34" s="1">
        <f t="shared" si="27"/>
        <v>1.0288410774228145</v>
      </c>
      <c r="AN34" s="3"/>
      <c r="AO34" s="3"/>
      <c r="AP34" s="3"/>
    </row>
    <row r="35" spans="1:45" x14ac:dyDescent="0.25">
      <c r="A35" s="1">
        <f t="shared" si="28"/>
        <v>30</v>
      </c>
      <c r="B35" s="1">
        <v>0.6</v>
      </c>
      <c r="C35" s="1">
        <v>0.3</v>
      </c>
      <c r="D35" s="10">
        <f>D34</f>
        <v>0.13285664570253986</v>
      </c>
      <c r="E35" s="10">
        <f>J$2*E34</f>
        <v>0.29385764323070573</v>
      </c>
      <c r="F35" s="10">
        <f t="shared" si="4"/>
        <v>98.869256690237165</v>
      </c>
      <c r="G35" s="10">
        <f t="shared" si="5"/>
        <v>100.43579634988836</v>
      </c>
      <c r="H35" s="10">
        <f t="shared" si="6"/>
        <v>1.5053819772613495</v>
      </c>
      <c r="I35" s="10">
        <f t="shared" si="7"/>
        <v>1.7015041518163039</v>
      </c>
      <c r="J35" s="2">
        <f t="shared" si="0"/>
        <v>0.19100275684739088</v>
      </c>
      <c r="K35" s="2">
        <f t="shared" si="8"/>
        <v>0.16581717580930611</v>
      </c>
      <c r="L35" s="2">
        <f t="shared" si="9"/>
        <v>0.17827539654568558</v>
      </c>
      <c r="M35" s="10">
        <f t="shared" si="10"/>
        <v>0.42791268443548458</v>
      </c>
      <c r="N35" s="10">
        <f t="shared" si="11"/>
        <v>0.43440611311651134</v>
      </c>
      <c r="O35" s="10">
        <f t="shared" si="1"/>
        <v>0.40488939980293515</v>
      </c>
      <c r="P35" s="10">
        <f t="shared" si="12"/>
        <v>0.40718471397915845</v>
      </c>
      <c r="R35" s="10">
        <f t="shared" si="13"/>
        <v>1</v>
      </c>
      <c r="S35" s="10">
        <f t="shared" si="14"/>
        <v>0.38824026061213257</v>
      </c>
      <c r="T35" s="10">
        <f t="shared" si="2"/>
        <v>0.38824026061213257</v>
      </c>
      <c r="U35" s="2">
        <f t="shared" si="3"/>
        <v>0.25</v>
      </c>
      <c r="V35" s="2">
        <f t="shared" si="15"/>
        <v>0.25</v>
      </c>
      <c r="X35" s="10">
        <f t="shared" si="16"/>
        <v>-1.0686255954096113E-2</v>
      </c>
      <c r="Y35" s="10">
        <f t="shared" si="17"/>
        <v>-5.1367049859817104E-2</v>
      </c>
      <c r="Z35" s="10">
        <f t="shared" si="18"/>
        <v>1.0686255954095891E-2</v>
      </c>
      <c r="AA35" s="10">
        <f t="shared" si="19"/>
        <v>-3.6336380179529559E-2</v>
      </c>
      <c r="AB35" s="29"/>
      <c r="AC35" s="1">
        <f t="shared" si="20"/>
        <v>42.649264218345621</v>
      </c>
      <c r="AD35" s="1">
        <f t="shared" si="21"/>
        <v>27.173615071622969</v>
      </c>
      <c r="AE35" s="1">
        <f t="shared" si="22"/>
        <v>34.72898151526762</v>
      </c>
      <c r="AF35" s="1">
        <f t="shared" si="23"/>
        <v>15.475649146722652</v>
      </c>
      <c r="AG35" s="1">
        <f t="shared" si="24"/>
        <v>61.902596586890589</v>
      </c>
      <c r="AH35" s="2">
        <f t="shared" si="25"/>
        <v>0.25000000000000011</v>
      </c>
      <c r="AI35" s="3"/>
      <c r="AJ35" s="3"/>
      <c r="AK35" s="4"/>
      <c r="AL35" s="1">
        <f t="shared" si="26"/>
        <v>1.0541484984811316</v>
      </c>
      <c r="AM35" s="1">
        <f t="shared" si="27"/>
        <v>1.0377064978195389</v>
      </c>
      <c r="AN35" s="3"/>
      <c r="AO35" s="3"/>
      <c r="AP35" s="3"/>
    </row>
    <row r="36" spans="1:45" x14ac:dyDescent="0.25">
      <c r="A36" s="1">
        <f t="shared" si="28"/>
        <v>31</v>
      </c>
      <c r="B36" s="1">
        <v>0.6</v>
      </c>
      <c r="C36" s="1">
        <v>0.3</v>
      </c>
      <c r="D36" s="10">
        <f>D35*J$2</f>
        <v>0.1175430572922823</v>
      </c>
      <c r="E36" s="10">
        <f>E35</f>
        <v>0.29385764323070573</v>
      </c>
      <c r="F36" s="10">
        <f t="shared" si="4"/>
        <v>100.37824497422474</v>
      </c>
      <c r="G36" s="10">
        <f t="shared" si="5"/>
        <v>98.90289881370299</v>
      </c>
      <c r="H36" s="10">
        <f t="shared" si="6"/>
        <v>1.7015041518163039</v>
      </c>
      <c r="I36" s="10">
        <f t="shared" si="7"/>
        <v>1.7015041518163039</v>
      </c>
      <c r="J36" s="2">
        <f t="shared" si="0"/>
        <v>0.18603784104980337</v>
      </c>
      <c r="K36" s="2">
        <f t="shared" si="8"/>
        <v>0.210840075744404</v>
      </c>
      <c r="L36" s="2">
        <f t="shared" si="9"/>
        <v>0.19831063503913526</v>
      </c>
      <c r="M36" s="10">
        <f t="shared" si="10"/>
        <v>0.40926288777420278</v>
      </c>
      <c r="N36" s="10">
        <f t="shared" si="11"/>
        <v>0.40287944115236118</v>
      </c>
      <c r="O36" s="10">
        <f t="shared" si="1"/>
        <v>0.39080938636229279</v>
      </c>
      <c r="P36" s="10">
        <f t="shared" si="12"/>
        <v>0.38851458076974549</v>
      </c>
      <c r="R36" s="10">
        <f t="shared" si="13"/>
        <v>1</v>
      </c>
      <c r="S36" s="10">
        <f t="shared" si="14"/>
        <v>0.37356825409489575</v>
      </c>
      <c r="T36" s="10">
        <f t="shared" si="2"/>
        <v>0.37356825409489575</v>
      </c>
      <c r="U36" s="2">
        <f t="shared" si="3"/>
        <v>0.25</v>
      </c>
      <c r="V36" s="2">
        <f t="shared" si="15"/>
        <v>0.25</v>
      </c>
      <c r="X36" s="10">
        <f t="shared" si="16"/>
        <v>1.0347725481059555E-2</v>
      </c>
      <c r="Y36" s="10">
        <f t="shared" si="17"/>
        <v>-3.4225254030067709E-2</v>
      </c>
      <c r="Z36" s="10">
        <f t="shared" si="18"/>
        <v>-1.0347725481059777E-2</v>
      </c>
      <c r="AA36" s="10">
        <f t="shared" si="19"/>
        <v>-4.8420083435199213E-2</v>
      </c>
      <c r="AB36" s="29"/>
      <c r="AC36" s="1">
        <f t="shared" si="20"/>
        <v>40.862138553983769</v>
      </c>
      <c r="AD36" s="1">
        <f t="shared" si="21"/>
        <v>25.973116762205759</v>
      </c>
      <c r="AE36" s="1">
        <f t="shared" si="22"/>
        <v>33.58297040490627</v>
      </c>
      <c r="AF36" s="1">
        <f t="shared" si="23"/>
        <v>14.88902179177801</v>
      </c>
      <c r="AG36" s="1">
        <f t="shared" si="24"/>
        <v>59.556087167112025</v>
      </c>
      <c r="AH36" s="2">
        <f t="shared" si="25"/>
        <v>0.25000000000000006</v>
      </c>
      <c r="AI36" s="11"/>
      <c r="AJ36" s="11"/>
      <c r="AK36" s="12"/>
      <c r="AL36" s="1">
        <f t="shared" si="26"/>
        <v>1.0354381331391049</v>
      </c>
      <c r="AM36" s="1">
        <f t="shared" si="27"/>
        <v>1.0508838854123734</v>
      </c>
      <c r="AN36" s="11"/>
      <c r="AO36" s="11"/>
      <c r="AP36" s="11"/>
      <c r="AQ36" s="13"/>
      <c r="AR36" s="13"/>
      <c r="AS36" s="13"/>
    </row>
    <row r="37" spans="1:45" x14ac:dyDescent="0.25">
      <c r="A37" s="1">
        <f t="shared" si="28"/>
        <v>32</v>
      </c>
      <c r="B37" s="1">
        <v>0.6</v>
      </c>
      <c r="C37" s="1">
        <v>0.3</v>
      </c>
      <c r="D37" s="10">
        <f>D36</f>
        <v>0.1175430572922823</v>
      </c>
      <c r="E37" s="10">
        <f>E36</f>
        <v>0.29385764323070573</v>
      </c>
      <c r="F37" s="10">
        <f t="shared" si="4"/>
        <v>98.869544471434537</v>
      </c>
      <c r="G37" s="10">
        <f t="shared" si="5"/>
        <v>100.3894246361654</v>
      </c>
      <c r="H37" s="10">
        <f t="shared" si="6"/>
        <v>1.7015041518163039</v>
      </c>
      <c r="I37" s="10">
        <f t="shared" si="7"/>
        <v>1.7015041518163039</v>
      </c>
      <c r="J37" s="2">
        <f t="shared" ref="J37:J68" si="29">(M38/(M37*B37+N37*H37*D37)-1)</f>
        <v>0.23282256917622002</v>
      </c>
      <c r="K37" s="2">
        <f t="shared" si="8"/>
        <v>0.20742866529153359</v>
      </c>
      <c r="L37" s="2">
        <f t="shared" si="9"/>
        <v>0.21999348937232788</v>
      </c>
      <c r="M37" s="10">
        <f t="shared" si="10"/>
        <v>0.38680681562005365</v>
      </c>
      <c r="N37" s="10">
        <f t="shared" si="11"/>
        <v>0.39257685832996081</v>
      </c>
      <c r="O37" s="10">
        <f t="shared" si="1"/>
        <v>0.37892932026894377</v>
      </c>
      <c r="P37" s="10">
        <f t="shared" si="12"/>
        <v>0.38104114463078981</v>
      </c>
      <c r="R37" s="10">
        <f t="shared" si="13"/>
        <v>1</v>
      </c>
      <c r="S37" s="10">
        <f t="shared" si="14"/>
        <v>0.37444429841617355</v>
      </c>
      <c r="T37" s="10">
        <f t="shared" si="2"/>
        <v>0.37444429841617355</v>
      </c>
      <c r="U37" s="2">
        <f t="shared" si="3"/>
        <v>0.24999999999999978</v>
      </c>
      <c r="V37" s="2">
        <f t="shared" si="15"/>
        <v>0.25</v>
      </c>
      <c r="X37" s="10">
        <f t="shared" si="16"/>
        <v>-1.0406266177025558E-2</v>
      </c>
      <c r="Y37" s="10">
        <f t="shared" si="17"/>
        <v>-2.2119135264090151E-2</v>
      </c>
      <c r="Z37" s="10">
        <f t="shared" si="18"/>
        <v>1.0406266177025447E-2</v>
      </c>
      <c r="AA37" s="10">
        <f t="shared" si="19"/>
        <v>-7.0865816326592945E-3</v>
      </c>
      <c r="AB37" s="29"/>
      <c r="AC37" s="1">
        <f t="shared" si="20"/>
        <v>41.121628259137793</v>
      </c>
      <c r="AD37" s="1">
        <f t="shared" si="21"/>
        <v>26.199351281012738</v>
      </c>
      <c r="AE37" s="1">
        <f t="shared" si="22"/>
        <v>33.489756631487467</v>
      </c>
      <c r="AF37" s="1">
        <f t="shared" si="23"/>
        <v>14.922276978125055</v>
      </c>
      <c r="AG37" s="1">
        <f t="shared" si="24"/>
        <v>59.689107912500205</v>
      </c>
      <c r="AH37" s="2">
        <f t="shared" si="25"/>
        <v>0.25000000000000006</v>
      </c>
      <c r="AI37" s="11"/>
      <c r="AJ37" s="11"/>
      <c r="AK37" s="12"/>
      <c r="AL37" s="1">
        <f t="shared" si="26"/>
        <v>1.0226194581177981</v>
      </c>
      <c r="AM37" s="1">
        <f t="shared" si="27"/>
        <v>1.0071371596974807</v>
      </c>
      <c r="AN37" s="11"/>
      <c r="AO37" s="11"/>
      <c r="AP37" s="11"/>
      <c r="AQ37" s="13"/>
      <c r="AR37" s="13"/>
      <c r="AS37" s="13"/>
    </row>
    <row r="38" spans="1:45" x14ac:dyDescent="0.25">
      <c r="A38" s="1">
        <f t="shared" si="28"/>
        <v>33</v>
      </c>
      <c r="B38" s="1">
        <v>0.6</v>
      </c>
      <c r="C38" s="1">
        <v>0.3</v>
      </c>
      <c r="D38" s="10">
        <f>D37</f>
        <v>0.1175430572922823</v>
      </c>
      <c r="E38" s="10">
        <f>J$2*E37</f>
        <v>0.25998643584136166</v>
      </c>
      <c r="F38" s="10">
        <f t="shared" ref="F38:F69" si="30">F37*(E$2+G$2*(J37-K37))</f>
        <v>100.39101879934933</v>
      </c>
      <c r="G38" s="10">
        <f t="shared" ref="G38:G69" si="31">G37*(E$2+G$2*(K37-J37))</f>
        <v>98.844561319614044</v>
      </c>
      <c r="H38" s="10">
        <f t="shared" si="6"/>
        <v>1.7015041518163039</v>
      </c>
      <c r="I38" s="10">
        <f t="shared" si="7"/>
        <v>1.9231772549283672</v>
      </c>
      <c r="J38" s="2">
        <f t="shared" si="29"/>
        <v>0.17372854946631722</v>
      </c>
      <c r="K38" s="2">
        <f t="shared" si="8"/>
        <v>0.19892462571847624</v>
      </c>
      <c r="L38" s="2">
        <f t="shared" si="9"/>
        <v>0.1861928043945098</v>
      </c>
      <c r="M38" s="10">
        <f t="shared" ref="M38:M69" si="32">(M37*(B37*F37+C37*G37)+(D37*F37+E37*G37))/(2*F37)</f>
        <v>0.3829140255416465</v>
      </c>
      <c r="N38" s="10">
        <f t="shared" ref="N38:N69" si="33">M38*F37/G37</f>
        <v>0.37711676717178094</v>
      </c>
      <c r="O38" s="10">
        <f t="shared" si="1"/>
        <v>0.36199255620667914</v>
      </c>
      <c r="P38" s="10">
        <f t="shared" si="12"/>
        <v>0.35992955635761409</v>
      </c>
      <c r="R38" s="10">
        <f t="shared" si="13"/>
        <v>1</v>
      </c>
      <c r="S38" s="10">
        <f t="shared" si="14"/>
        <v>0.34292944995658903</v>
      </c>
      <c r="T38" s="10">
        <f t="shared" si="2"/>
        <v>0.34292944995658903</v>
      </c>
      <c r="U38" s="2">
        <f t="shared" si="3"/>
        <v>0.24999999999999978</v>
      </c>
      <c r="V38" s="2">
        <f t="shared" si="15"/>
        <v>0.25</v>
      </c>
      <c r="X38" s="10">
        <f t="shared" si="16"/>
        <v>1.0619367598973417E-2</v>
      </c>
      <c r="Y38" s="10">
        <f t="shared" si="17"/>
        <v>-4.2601462643564791E-2</v>
      </c>
      <c r="Z38" s="10">
        <f t="shared" si="18"/>
        <v>-1.061936759897375E-2</v>
      </c>
      <c r="AA38" s="10">
        <f t="shared" si="19"/>
        <v>-5.7349556117361367E-2</v>
      </c>
      <c r="AB38" s="29"/>
      <c r="AC38" s="1">
        <f t="shared" si="20"/>
        <v>37.49851247415188</v>
      </c>
      <c r="AD38" s="1">
        <f t="shared" si="21"/>
        <v>23.833762893756283</v>
      </c>
      <c r="AE38" s="1">
        <f t="shared" si="22"/>
        <v>30.825235427826147</v>
      </c>
      <c r="AF38" s="1">
        <f t="shared" si="23"/>
        <v>13.664749580395597</v>
      </c>
      <c r="AG38" s="1">
        <f t="shared" si="24"/>
        <v>54.65899832158243</v>
      </c>
      <c r="AH38" s="2">
        <f t="shared" si="25"/>
        <v>0.24999999999999981</v>
      </c>
      <c r="AI38" s="11"/>
      <c r="AJ38" s="11"/>
      <c r="AK38" s="12"/>
      <c r="AL38" s="1">
        <f t="shared" si="26"/>
        <v>1.0444971043732694</v>
      </c>
      <c r="AM38" s="1">
        <f t="shared" si="27"/>
        <v>1.060838624210632</v>
      </c>
      <c r="AN38" s="11"/>
      <c r="AO38" s="11"/>
      <c r="AP38" s="11"/>
      <c r="AQ38" s="13"/>
      <c r="AR38" s="13"/>
      <c r="AS38" s="13"/>
    </row>
    <row r="39" spans="1:45" x14ac:dyDescent="0.25">
      <c r="A39" s="1">
        <f t="shared" si="28"/>
        <v>34</v>
      </c>
      <c r="B39" s="1">
        <v>0.6</v>
      </c>
      <c r="C39" s="1">
        <v>0.3</v>
      </c>
      <c r="D39" s="10">
        <f>D38*J$2</f>
        <v>0.10399457433654467</v>
      </c>
      <c r="E39" s="10">
        <f>E38</f>
        <v>0.25998643584136166</v>
      </c>
      <c r="F39" s="10">
        <f t="shared" si="30"/>
        <v>98.858166181940931</v>
      </c>
      <c r="G39" s="10">
        <f t="shared" si="31"/>
        <v>100.35380135271089</v>
      </c>
      <c r="H39" s="10">
        <f t="shared" si="6"/>
        <v>1.9231772549283672</v>
      </c>
      <c r="I39" s="10">
        <f t="shared" si="7"/>
        <v>1.9231772549283672</v>
      </c>
      <c r="J39" s="2">
        <f t="shared" si="29"/>
        <v>0.20260294037665338</v>
      </c>
      <c r="K39" s="2">
        <f t="shared" si="8"/>
        <v>0.17779658404574028</v>
      </c>
      <c r="L39" s="2">
        <f t="shared" si="9"/>
        <v>0.19007050758227795</v>
      </c>
      <c r="M39" s="10">
        <f t="shared" si="32"/>
        <v>0.35818881748397524</v>
      </c>
      <c r="N39" s="10">
        <f t="shared" si="33"/>
        <v>0.36379280589325669</v>
      </c>
      <c r="O39" s="10">
        <f t="shared" si="1"/>
        <v>0.34234978653290399</v>
      </c>
      <c r="P39" s="10">
        <f t="shared" si="12"/>
        <v>0.34435052893211965</v>
      </c>
      <c r="R39" s="10">
        <f t="shared" si="13"/>
        <v>1</v>
      </c>
      <c r="S39" s="10">
        <f t="shared" si="14"/>
        <v>0.33127819304756229</v>
      </c>
      <c r="T39" s="10">
        <f t="shared" si="2"/>
        <v>0.33127819304756229</v>
      </c>
      <c r="U39" s="2">
        <f t="shared" si="3"/>
        <v>0.25</v>
      </c>
      <c r="V39" s="2">
        <f t="shared" si="15"/>
        <v>0.25</v>
      </c>
      <c r="X39" s="10">
        <f t="shared" si="16"/>
        <v>-1.0421089433267472E-2</v>
      </c>
      <c r="Y39" s="10">
        <f t="shared" si="17"/>
        <v>-4.2424075415585794E-2</v>
      </c>
      <c r="Z39" s="10">
        <f t="shared" si="18"/>
        <v>1.0421089433267472E-2</v>
      </c>
      <c r="AA39" s="10">
        <f t="shared" si="19"/>
        <v>-2.7936812634935193E-2</v>
      </c>
      <c r="AB39" s="29"/>
      <c r="AC39" s="1">
        <f t="shared" si="20"/>
        <v>36.371340048605667</v>
      </c>
      <c r="AD39" s="1">
        <f t="shared" si="21"/>
        <v>23.172423920939842</v>
      </c>
      <c r="AE39" s="1">
        <f t="shared" si="22"/>
        <v>29.62324058972343</v>
      </c>
      <c r="AF39" s="1">
        <f t="shared" si="23"/>
        <v>13.198916127665825</v>
      </c>
      <c r="AG39" s="1">
        <f t="shared" si="24"/>
        <v>52.795664510663272</v>
      </c>
      <c r="AH39" s="2">
        <f t="shared" si="25"/>
        <v>0.25000000000000011</v>
      </c>
      <c r="AI39" s="14"/>
      <c r="AJ39" s="14"/>
      <c r="AK39" s="15"/>
      <c r="AL39" s="1">
        <f t="shared" si="26"/>
        <v>1.0443036153336851</v>
      </c>
      <c r="AM39" s="1">
        <f t="shared" si="27"/>
        <v>1.0287397084860939</v>
      </c>
      <c r="AN39" s="11"/>
      <c r="AO39" s="11"/>
      <c r="AP39" s="11"/>
      <c r="AQ39" s="13"/>
      <c r="AR39" s="13"/>
      <c r="AS39" s="13"/>
    </row>
    <row r="40" spans="1:45" x14ac:dyDescent="0.25">
      <c r="A40" s="1">
        <f t="shared" si="28"/>
        <v>35</v>
      </c>
      <c r="B40" s="1">
        <v>0.6</v>
      </c>
      <c r="C40" s="1">
        <v>0.3</v>
      </c>
      <c r="D40" s="10">
        <f>D39</f>
        <v>0.10399457433654467</v>
      </c>
      <c r="E40" s="10">
        <f>E39</f>
        <v>0.25998643584136166</v>
      </c>
      <c r="F40" s="10">
        <f t="shared" si="30"/>
        <v>100.34426658523802</v>
      </c>
      <c r="G40" s="10">
        <f t="shared" si="31"/>
        <v>98.84521758646757</v>
      </c>
      <c r="H40" s="10">
        <f t="shared" si="6"/>
        <v>1.9231772549283672</v>
      </c>
      <c r="I40" s="10">
        <f t="shared" si="7"/>
        <v>1.9231772549283672</v>
      </c>
      <c r="J40" s="2">
        <f t="shared" si="29"/>
        <v>0.21477397839280732</v>
      </c>
      <c r="K40" s="2">
        <f t="shared" si="8"/>
        <v>0.24015374351491925</v>
      </c>
      <c r="L40" s="2">
        <f t="shared" si="9"/>
        <v>0.22733266921410133</v>
      </c>
      <c r="M40" s="10">
        <f t="shared" si="32"/>
        <v>0.34595501468077977</v>
      </c>
      <c r="N40" s="10">
        <f t="shared" si="33"/>
        <v>0.34079903174354914</v>
      </c>
      <c r="O40" s="10">
        <f t="shared" si="1"/>
        <v>0.3384158920167773</v>
      </c>
      <c r="P40" s="10">
        <f t="shared" si="12"/>
        <v>0.33651746012654521</v>
      </c>
      <c r="R40" s="10">
        <f t="shared" si="13"/>
        <v>1</v>
      </c>
      <c r="S40" s="10">
        <f t="shared" si="14"/>
        <v>0.33050294504348637</v>
      </c>
      <c r="T40" s="10">
        <f t="shared" si="2"/>
        <v>0.33050294504348637</v>
      </c>
      <c r="U40" s="2">
        <f t="shared" si="3"/>
        <v>0.25</v>
      </c>
      <c r="V40" s="2">
        <f t="shared" si="15"/>
        <v>0.25</v>
      </c>
      <c r="X40" s="10">
        <f t="shared" si="16"/>
        <v>1.033829423800281E-2</v>
      </c>
      <c r="Y40" s="10">
        <f t="shared" si="17"/>
        <v>-1.3285753970094238E-2</v>
      </c>
      <c r="Z40" s="10">
        <f t="shared" si="18"/>
        <v>-1.0338294238002699E-2</v>
      </c>
      <c r="AA40" s="10">
        <f t="shared" si="19"/>
        <v>-2.8026337093767006E-2</v>
      </c>
      <c r="AB40" s="29"/>
      <c r="AC40" s="1">
        <f t="shared" si="20"/>
        <v>36.133675110914176</v>
      </c>
      <c r="AD40" s="1">
        <f t="shared" si="21"/>
        <v>22.967132882825847</v>
      </c>
      <c r="AE40" s="1">
        <f t="shared" si="22"/>
        <v>29.699036029527441</v>
      </c>
      <c r="AF40" s="1">
        <f t="shared" si="23"/>
        <v>13.166542228088328</v>
      </c>
      <c r="AG40" s="1">
        <f t="shared" si="24"/>
        <v>52.666168912353285</v>
      </c>
      <c r="AH40" s="2">
        <f t="shared" si="25"/>
        <v>0.25000000000000011</v>
      </c>
      <c r="AI40" s="14"/>
      <c r="AJ40" s="14"/>
      <c r="AK40" s="15"/>
      <c r="AL40" s="1">
        <f t="shared" si="26"/>
        <v>1.0134646418895341</v>
      </c>
      <c r="AM40" s="1">
        <f t="shared" si="27"/>
        <v>1.0288344614297134</v>
      </c>
      <c r="AN40" s="11"/>
      <c r="AO40" s="11"/>
      <c r="AP40" s="11"/>
      <c r="AQ40" s="13"/>
      <c r="AR40" s="13"/>
      <c r="AS40" s="13"/>
    </row>
    <row r="41" spans="1:45" x14ac:dyDescent="0.25">
      <c r="A41" s="1">
        <f t="shared" si="28"/>
        <v>36</v>
      </c>
      <c r="B41" s="1">
        <v>0.6</v>
      </c>
      <c r="C41" s="1">
        <v>0.3</v>
      </c>
      <c r="D41" s="10">
        <f>D40</f>
        <v>0.10399457433654467</v>
      </c>
      <c r="E41" s="10">
        <f>J$2*E40</f>
        <v>0.23001935930054293</v>
      </c>
      <c r="F41" s="10">
        <f t="shared" si="30"/>
        <v>98.800957951363955</v>
      </c>
      <c r="G41" s="10">
        <f t="shared" si="31"/>
        <v>100.36547064037546</v>
      </c>
      <c r="H41" s="10">
        <f t="shared" si="6"/>
        <v>1.9231772549283672</v>
      </c>
      <c r="I41" s="10">
        <f t="shared" si="7"/>
        <v>2.1737300787222034</v>
      </c>
      <c r="J41" s="2">
        <f t="shared" si="29"/>
        <v>0.19099757304633069</v>
      </c>
      <c r="K41" s="2">
        <f t="shared" si="8"/>
        <v>0.16582697565407156</v>
      </c>
      <c r="L41" s="2">
        <f t="shared" si="9"/>
        <v>0.17827786490223585</v>
      </c>
      <c r="M41" s="10">
        <f t="shared" si="32"/>
        <v>0.33495304884193328</v>
      </c>
      <c r="N41" s="10">
        <f t="shared" si="33"/>
        <v>0.34003281946474945</v>
      </c>
      <c r="O41" s="10">
        <f t="shared" si="1"/>
        <v>0.31693128684230293</v>
      </c>
      <c r="P41" s="10">
        <f t="shared" si="12"/>
        <v>0.31872690122739644</v>
      </c>
      <c r="R41" s="10">
        <f t="shared" si="13"/>
        <v>1.0000000000000002</v>
      </c>
      <c r="S41" s="10">
        <f t="shared" si="14"/>
        <v>0.30389793945247429</v>
      </c>
      <c r="T41" s="10">
        <f t="shared" si="2"/>
        <v>0.30389793945247423</v>
      </c>
      <c r="U41" s="2">
        <f t="shared" si="3"/>
        <v>0.25</v>
      </c>
      <c r="V41" s="2">
        <f t="shared" si="15"/>
        <v>0.25000000000000022</v>
      </c>
      <c r="X41" s="10">
        <f t="shared" si="16"/>
        <v>-1.0679877467390964E-2</v>
      </c>
      <c r="Y41" s="10">
        <f t="shared" si="17"/>
        <v>-5.1364257243159739E-2</v>
      </c>
      <c r="Z41" s="10">
        <f t="shared" si="18"/>
        <v>1.0679877467390853E-2</v>
      </c>
      <c r="AA41" s="10">
        <f t="shared" si="19"/>
        <v>-3.6342614866741507E-2</v>
      </c>
      <c r="AB41" s="29"/>
      <c r="AC41" s="1">
        <f t="shared" si="20"/>
        <v>33.360764818791559</v>
      </c>
      <c r="AD41" s="1">
        <f t="shared" si="21"/>
        <v>21.255511367363958</v>
      </c>
      <c r="AE41" s="1">
        <f t="shared" si="22"/>
        <v>27.165502438346408</v>
      </c>
      <c r="AF41" s="1">
        <f t="shared" si="23"/>
        <v>12.1052534514276</v>
      </c>
      <c r="AG41" s="1">
        <f t="shared" si="24"/>
        <v>48.421013805710366</v>
      </c>
      <c r="AH41" s="2">
        <f t="shared" si="25"/>
        <v>0.25000000000000017</v>
      </c>
      <c r="AI41" s="14"/>
      <c r="AJ41" s="14"/>
      <c r="AK41" s="15"/>
      <c r="AL41" s="1">
        <f t="shared" si="26"/>
        <v>1.0541453952534927</v>
      </c>
      <c r="AM41" s="1">
        <f t="shared" si="27"/>
        <v>1.0377132115909804</v>
      </c>
      <c r="AN41" s="11"/>
      <c r="AO41" s="11"/>
      <c r="AP41" s="11"/>
      <c r="AQ41" s="13"/>
      <c r="AR41" s="13"/>
      <c r="AS41" s="13"/>
    </row>
    <row r="42" spans="1:45" x14ac:dyDescent="0.25">
      <c r="A42" s="1">
        <f t="shared" si="28"/>
        <v>37</v>
      </c>
      <c r="B42" s="1">
        <v>0.6</v>
      </c>
      <c r="C42" s="1">
        <v>0.3</v>
      </c>
      <c r="D42" s="10">
        <f>D41*J$2</f>
        <v>9.2007743720217181E-2</v>
      </c>
      <c r="E42" s="10">
        <f>E41</f>
        <v>0.23001935930054293</v>
      </c>
      <c r="F42" s="10">
        <f t="shared" si="30"/>
        <v>100.30800670690931</v>
      </c>
      <c r="G42" s="10">
        <f t="shared" si="31"/>
        <v>98.834557775109928</v>
      </c>
      <c r="H42" s="10">
        <f t="shared" si="6"/>
        <v>2.1737300787222034</v>
      </c>
      <c r="I42" s="10">
        <f t="shared" si="7"/>
        <v>2.1737300787222034</v>
      </c>
      <c r="J42" s="2">
        <f t="shared" si="29"/>
        <v>0.18604273290242235</v>
      </c>
      <c r="K42" s="2">
        <f t="shared" si="8"/>
        <v>0.2108302083390603</v>
      </c>
      <c r="L42" s="2">
        <f t="shared" si="9"/>
        <v>0.19830829967601793</v>
      </c>
      <c r="M42" s="10">
        <f t="shared" si="32"/>
        <v>0.32035261350085048</v>
      </c>
      <c r="N42" s="10">
        <f t="shared" si="33"/>
        <v>0.31535890674510836</v>
      </c>
      <c r="O42" s="10">
        <f t="shared" si="1"/>
        <v>0.30590815641446734</v>
      </c>
      <c r="P42" s="10">
        <f t="shared" si="12"/>
        <v>0.30411295633900109</v>
      </c>
      <c r="R42" s="10">
        <f t="shared" si="13"/>
        <v>1.0000000000000002</v>
      </c>
      <c r="S42" s="10">
        <f t="shared" si="14"/>
        <v>0.2924136612946856</v>
      </c>
      <c r="T42" s="10">
        <f t="shared" si="2"/>
        <v>0.29241366129468555</v>
      </c>
      <c r="U42" s="2">
        <f t="shared" si="3"/>
        <v>0.25</v>
      </c>
      <c r="V42" s="2">
        <f t="shared" si="15"/>
        <v>0.25000000000000022</v>
      </c>
      <c r="X42" s="10">
        <f t="shared" si="16"/>
        <v>1.0341589247446326E-2</v>
      </c>
      <c r="Y42" s="10">
        <f t="shared" si="17"/>
        <v>-3.422750562474064E-2</v>
      </c>
      <c r="Z42" s="10">
        <f t="shared" si="18"/>
        <v>-1.0341589247446326E-2</v>
      </c>
      <c r="AA42" s="10">
        <f t="shared" si="19"/>
        <v>-4.8413974850037955E-2</v>
      </c>
      <c r="AB42" s="29"/>
      <c r="AC42" s="1">
        <f t="shared" si="20"/>
        <v>31.962975030358418</v>
      </c>
      <c r="AD42" s="1">
        <f t="shared" si="21"/>
        <v>20.316573750398355</v>
      </c>
      <c r="AE42" s="1">
        <f t="shared" si="22"/>
        <v>26.269031369441844</v>
      </c>
      <c r="AF42" s="1">
        <f t="shared" si="23"/>
        <v>11.646401279960063</v>
      </c>
      <c r="AG42" s="1">
        <f t="shared" si="24"/>
        <v>46.585605119840196</v>
      </c>
      <c r="AH42" s="2">
        <f t="shared" si="25"/>
        <v>0.25000000000000028</v>
      </c>
      <c r="AI42" s="11"/>
      <c r="AJ42" s="11"/>
      <c r="AK42" s="12"/>
      <c r="AL42" s="1">
        <f t="shared" si="26"/>
        <v>1.0354405471517201</v>
      </c>
      <c r="AM42" s="1">
        <f t="shared" si="27"/>
        <v>1.0508771393972587</v>
      </c>
      <c r="AN42" s="11"/>
      <c r="AO42" s="11"/>
      <c r="AP42" s="11"/>
      <c r="AQ42" s="13"/>
      <c r="AR42" s="13"/>
      <c r="AS42" s="13"/>
    </row>
    <row r="43" spans="1:45" x14ac:dyDescent="0.25">
      <c r="A43" s="1">
        <f t="shared" si="28"/>
        <v>38</v>
      </c>
      <c r="B43" s="1">
        <v>0.6</v>
      </c>
      <c r="C43" s="1">
        <v>0.3</v>
      </c>
      <c r="D43" s="10">
        <f>D42</f>
        <v>9.2007743720217181E-2</v>
      </c>
      <c r="E43" s="10">
        <f>E42</f>
        <v>0.23001935930054293</v>
      </c>
      <c r="F43" s="10">
        <f t="shared" si="30"/>
        <v>98.801259061987864</v>
      </c>
      <c r="G43" s="10">
        <f t="shared" si="31"/>
        <v>100.31917243403367</v>
      </c>
      <c r="H43" s="10">
        <f t="shared" si="6"/>
        <v>2.1737300787222034</v>
      </c>
      <c r="I43" s="10">
        <f t="shared" si="7"/>
        <v>2.1737300787222034</v>
      </c>
      <c r="J43" s="2">
        <f t="shared" si="29"/>
        <v>0.23281715168371009</v>
      </c>
      <c r="K43" s="2">
        <f t="shared" si="8"/>
        <v>0.20743836648308789</v>
      </c>
      <c r="L43" s="2">
        <f t="shared" si="9"/>
        <v>0.21999578873573178</v>
      </c>
      <c r="M43" s="10">
        <f t="shared" si="32"/>
        <v>0.30277696144560701</v>
      </c>
      <c r="N43" s="10">
        <f t="shared" si="33"/>
        <v>0.30729083190203804</v>
      </c>
      <c r="O43" s="10">
        <f t="shared" si="1"/>
        <v>0.29661067490142218</v>
      </c>
      <c r="P43" s="10">
        <f t="shared" si="12"/>
        <v>0.29826274578574552</v>
      </c>
      <c r="R43" s="10">
        <f t="shared" si="13"/>
        <v>1.0000000000000002</v>
      </c>
      <c r="S43" s="10">
        <f t="shared" si="14"/>
        <v>0.29309898373534982</v>
      </c>
      <c r="T43" s="10">
        <f t="shared" si="2"/>
        <v>0.29309898373534976</v>
      </c>
      <c r="U43" s="2">
        <f t="shared" si="3"/>
        <v>0.25</v>
      </c>
      <c r="V43" s="2">
        <f t="shared" si="15"/>
        <v>0.25</v>
      </c>
      <c r="X43" s="10">
        <f t="shared" si="16"/>
        <v>-1.0400052376354108E-2</v>
      </c>
      <c r="Y43" s="10">
        <f t="shared" si="17"/>
        <v>-2.2116317797922669E-2</v>
      </c>
      <c r="Z43" s="10">
        <f t="shared" si="18"/>
        <v>1.040005237635433E-2</v>
      </c>
      <c r="AA43" s="10">
        <f t="shared" si="19"/>
        <v>-7.0927975350013606E-3</v>
      </c>
      <c r="AB43" s="29"/>
      <c r="AC43" s="1">
        <f t="shared" si="20"/>
        <v>32.165832691847278</v>
      </c>
      <c r="AD43" s="1">
        <f t="shared" si="21"/>
        <v>20.493433469361623</v>
      </c>
      <c r="AE43" s="1">
        <f t="shared" si="22"/>
        <v>26.196163420580977</v>
      </c>
      <c r="AF43" s="1">
        <f t="shared" si="23"/>
        <v>11.672399222485655</v>
      </c>
      <c r="AG43" s="1">
        <f t="shared" si="24"/>
        <v>46.689596889942599</v>
      </c>
      <c r="AH43" s="2">
        <f t="shared" si="25"/>
        <v>0.25000000000000011</v>
      </c>
      <c r="AI43" s="11"/>
      <c r="AJ43" s="11"/>
      <c r="AK43" s="12"/>
      <c r="AL43" s="1">
        <f t="shared" si="26"/>
        <v>1.0226165117594757</v>
      </c>
      <c r="AM43" s="1">
        <f t="shared" si="27"/>
        <v>1.0071434646837014</v>
      </c>
      <c r="AN43" s="11"/>
      <c r="AO43" s="11"/>
      <c r="AP43" s="11"/>
      <c r="AQ43" s="13"/>
      <c r="AR43" s="13"/>
      <c r="AS43" s="13"/>
    </row>
    <row r="44" spans="1:45" x14ac:dyDescent="0.25">
      <c r="A44" s="1">
        <f t="shared" si="28"/>
        <v>39</v>
      </c>
      <c r="B44" s="1">
        <v>0.6</v>
      </c>
      <c r="C44" s="1">
        <v>0.3</v>
      </c>
      <c r="D44" s="10">
        <f>D43</f>
        <v>9.2007743720217181E-2</v>
      </c>
      <c r="E44" s="10">
        <f>J$2*E43</f>
        <v>0.20350640787012514</v>
      </c>
      <c r="F44" s="10">
        <f t="shared" si="30"/>
        <v>100.32077735634671</v>
      </c>
      <c r="G44" s="10">
        <f t="shared" si="31"/>
        <v>98.776309324436923</v>
      </c>
      <c r="H44" s="10">
        <f t="shared" si="6"/>
        <v>2.1737300787222034</v>
      </c>
      <c r="I44" s="10">
        <f t="shared" si="7"/>
        <v>2.4569250925950832</v>
      </c>
      <c r="J44" s="2">
        <f t="shared" si="29"/>
        <v>0.17373364988005213</v>
      </c>
      <c r="K44" s="2">
        <f t="shared" si="8"/>
        <v>0.19891471953398154</v>
      </c>
      <c r="L44" s="2">
        <f t="shared" si="9"/>
        <v>0.18619056055160232</v>
      </c>
      <c r="M44" s="10">
        <f t="shared" si="32"/>
        <v>0.29972786034769072</v>
      </c>
      <c r="N44" s="10">
        <f t="shared" si="33"/>
        <v>0.29519272597449198</v>
      </c>
      <c r="O44" s="10">
        <f t="shared" si="1"/>
        <v>0.28335158022614343</v>
      </c>
      <c r="P44" s="10">
        <f t="shared" si="12"/>
        <v>0.28173772015084697</v>
      </c>
      <c r="R44" s="10">
        <f t="shared" si="13"/>
        <v>1.0000000000000002</v>
      </c>
      <c r="S44" s="10">
        <f t="shared" si="14"/>
        <v>0.26843082785754041</v>
      </c>
      <c r="T44" s="10">
        <f t="shared" si="2"/>
        <v>0.26843082785754036</v>
      </c>
      <c r="U44" s="2">
        <f t="shared" si="3"/>
        <v>0.25</v>
      </c>
      <c r="V44" s="2">
        <f t="shared" si="15"/>
        <v>0.25</v>
      </c>
      <c r="X44" s="10">
        <f t="shared" si="16"/>
        <v>1.061306427810349E-2</v>
      </c>
      <c r="Y44" s="10">
        <f t="shared" si="17"/>
        <v>-4.2603887116817174E-2</v>
      </c>
      <c r="Z44" s="10">
        <f t="shared" si="18"/>
        <v>-1.0613064278104045E-2</v>
      </c>
      <c r="AA44" s="10">
        <f t="shared" si="19"/>
        <v>-5.7343283373391785E-2</v>
      </c>
      <c r="AB44" s="29"/>
      <c r="AC44" s="1">
        <f t="shared" si="20"/>
        <v>29.33190026610022</v>
      </c>
      <c r="AD44" s="1">
        <f t="shared" si="21"/>
        <v>18.643141105750768</v>
      </c>
      <c r="AE44" s="1">
        <f t="shared" si="22"/>
        <v>24.111895535647012</v>
      </c>
      <c r="AF44" s="1">
        <f t="shared" si="23"/>
        <v>10.688759160349452</v>
      </c>
      <c r="AG44" s="1">
        <f t="shared" si="24"/>
        <v>42.75503664139778</v>
      </c>
      <c r="AH44" s="2">
        <f t="shared" si="25"/>
        <v>0.25000000000000017</v>
      </c>
      <c r="AI44" s="11"/>
      <c r="AJ44" s="11"/>
      <c r="AK44" s="12"/>
      <c r="AL44" s="12"/>
      <c r="AM44" s="11"/>
      <c r="AN44" s="11"/>
      <c r="AO44" s="11"/>
      <c r="AP44" s="11"/>
      <c r="AQ44" s="13"/>
      <c r="AR44" s="13"/>
      <c r="AS44" s="13"/>
    </row>
    <row r="45" spans="1:45" x14ac:dyDescent="0.25">
      <c r="A45" s="1">
        <f t="shared" si="28"/>
        <v>40</v>
      </c>
      <c r="B45" s="1">
        <v>0.6</v>
      </c>
      <c r="C45" s="1">
        <v>0.3</v>
      </c>
      <c r="D45" s="10">
        <f>D44*J$2</f>
        <v>8.1402563148050069E-2</v>
      </c>
      <c r="E45" s="10">
        <f>E44</f>
        <v>0.20350640787012514</v>
      </c>
      <c r="F45" s="10">
        <f t="shared" si="30"/>
        <v>98.78990956004472</v>
      </c>
      <c r="G45" s="10">
        <f t="shared" si="31"/>
        <v>100.28360895834251</v>
      </c>
      <c r="H45" s="10">
        <f t="shared" si="6"/>
        <v>2.4569250925950832</v>
      </c>
      <c r="I45" s="10">
        <f t="shared" si="7"/>
        <v>2.4569250925950832</v>
      </c>
      <c r="J45" s="2">
        <f t="shared" si="29"/>
        <v>0.20259796819932285</v>
      </c>
      <c r="K45" s="2">
        <f t="shared" si="8"/>
        <v>0.17780638634301815</v>
      </c>
      <c r="L45" s="2">
        <f t="shared" si="9"/>
        <v>0.19007307682448271</v>
      </c>
      <c r="M45" s="10">
        <f t="shared" si="32"/>
        <v>0.2803759324331967</v>
      </c>
      <c r="N45" s="10">
        <f t="shared" si="33"/>
        <v>0.28475989522267137</v>
      </c>
      <c r="O45" s="10">
        <f t="shared" si="1"/>
        <v>0.26797772607975695</v>
      </c>
      <c r="P45" s="10">
        <f t="shared" si="12"/>
        <v>0.26954289690542321</v>
      </c>
      <c r="R45" s="10">
        <f t="shared" si="13"/>
        <v>1.0000000000000002</v>
      </c>
      <c r="S45" s="10">
        <f t="shared" si="14"/>
        <v>0.25931040516269738</v>
      </c>
      <c r="T45" s="10">
        <f t="shared" si="2"/>
        <v>0.25931040516269732</v>
      </c>
      <c r="U45" s="2">
        <f t="shared" si="3"/>
        <v>0.25</v>
      </c>
      <c r="V45" s="2">
        <f t="shared" si="15"/>
        <v>0.25</v>
      </c>
      <c r="X45" s="10">
        <f t="shared" si="16"/>
        <v>-1.0414861579713053E-2</v>
      </c>
      <c r="Y45" s="10">
        <f t="shared" si="17"/>
        <v>-4.2421446958710973E-2</v>
      </c>
      <c r="Z45" s="10">
        <f t="shared" si="18"/>
        <v>1.0414861579713053E-2</v>
      </c>
      <c r="AA45" s="10">
        <f t="shared" si="19"/>
        <v>-2.7942898341037914E-2</v>
      </c>
      <c r="AB45" s="29"/>
      <c r="AC45" s="1">
        <f t="shared" si="20"/>
        <v>28.450108878716286</v>
      </c>
      <c r="AD45" s="1">
        <f t="shared" si="21"/>
        <v>18.125741929882931</v>
      </c>
      <c r="AE45" s="1">
        <f t="shared" si="22"/>
        <v>23.171725865450448</v>
      </c>
      <c r="AF45" s="1">
        <f t="shared" si="23"/>
        <v>10.324366948833354</v>
      </c>
      <c r="AG45" s="1">
        <f t="shared" si="24"/>
        <v>41.297467795333375</v>
      </c>
      <c r="AH45" s="2">
        <f t="shared" si="25"/>
        <v>0.25000000000000028</v>
      </c>
      <c r="AI45" s="11"/>
      <c r="AJ45" s="11"/>
      <c r="AK45" s="12"/>
      <c r="AL45" s="12"/>
      <c r="AM45" s="11"/>
      <c r="AN45" s="11"/>
      <c r="AO45" s="11"/>
      <c r="AP45" s="11"/>
      <c r="AQ45" s="13"/>
      <c r="AR45" s="13"/>
      <c r="AS45" s="13"/>
    </row>
    <row r="46" spans="1:45" x14ac:dyDescent="0.25">
      <c r="A46" s="1">
        <f t="shared" si="28"/>
        <v>41</v>
      </c>
      <c r="B46" s="1">
        <v>0.6</v>
      </c>
      <c r="C46" s="1">
        <v>0.3</v>
      </c>
      <c r="D46" s="10">
        <f>D45</f>
        <v>8.1402563148050069E-2</v>
      </c>
      <c r="E46" s="10">
        <f>E45</f>
        <v>0.20350640787012514</v>
      </c>
      <c r="F46" s="10">
        <f t="shared" si="30"/>
        <v>100.27409938648219</v>
      </c>
      <c r="G46" s="10">
        <f t="shared" si="31"/>
        <v>98.776978242338643</v>
      </c>
      <c r="H46" s="10">
        <f t="shared" si="6"/>
        <v>2.4569250925950832</v>
      </c>
      <c r="I46" s="10">
        <f t="shared" si="7"/>
        <v>2.4569250925950832</v>
      </c>
      <c r="J46" s="2">
        <f t="shared" si="29"/>
        <v>0.2147793088594343</v>
      </c>
      <c r="K46" s="2">
        <f t="shared" si="8"/>
        <v>0.240143961544663</v>
      </c>
      <c r="L46" s="2">
        <f t="shared" si="9"/>
        <v>0.2273305994149839</v>
      </c>
      <c r="M46" s="10">
        <f t="shared" si="32"/>
        <v>0.2707980502895791</v>
      </c>
      <c r="N46" s="10">
        <f t="shared" si="33"/>
        <v>0.26676458072282483</v>
      </c>
      <c r="O46" s="10">
        <f t="shared" si="1"/>
        <v>0.26489690658163711</v>
      </c>
      <c r="P46" s="10">
        <f t="shared" si="12"/>
        <v>0.26341178639531115</v>
      </c>
      <c r="R46" s="10">
        <f t="shared" si="13"/>
        <v>1.0000000000000002</v>
      </c>
      <c r="S46" s="10">
        <f t="shared" si="14"/>
        <v>0.25870393520821777</v>
      </c>
      <c r="T46" s="10">
        <f t="shared" si="2"/>
        <v>0.25870393520821772</v>
      </c>
      <c r="U46" s="2">
        <f t="shared" si="3"/>
        <v>0.25</v>
      </c>
      <c r="V46" s="2">
        <f t="shared" si="15"/>
        <v>0.25</v>
      </c>
      <c r="X46" s="10">
        <f t="shared" si="16"/>
        <v>1.0332157013222432E-2</v>
      </c>
      <c r="Y46" s="10">
        <f t="shared" si="17"/>
        <v>-1.328819479371568E-2</v>
      </c>
      <c r="Z46" s="10">
        <f t="shared" si="18"/>
        <v>-1.0332157013222321E-2</v>
      </c>
      <c r="AA46" s="10">
        <f t="shared" si="19"/>
        <v>-2.8020085838249442E-2</v>
      </c>
      <c r="AB46" s="29"/>
      <c r="AC46" s="1">
        <f t="shared" si="20"/>
        <v>28.264316729785808</v>
      </c>
      <c r="AD46" s="1">
        <f t="shared" si="21"/>
        <v>17.965257311783326</v>
      </c>
      <c r="AE46" s="1">
        <f t="shared" si="22"/>
        <v>23.230980360226578</v>
      </c>
      <c r="AF46" s="1">
        <f t="shared" si="23"/>
        <v>10.299059418002482</v>
      </c>
      <c r="AG46" s="1">
        <f t="shared" si="24"/>
        <v>41.1962376720099</v>
      </c>
      <c r="AH46" s="2">
        <f t="shared" si="25"/>
        <v>0.25000000000000017</v>
      </c>
      <c r="AI46" s="11"/>
      <c r="AJ46" s="11"/>
      <c r="AK46" s="12"/>
      <c r="AL46" s="12"/>
      <c r="AM46" s="11"/>
      <c r="AN46" s="11"/>
      <c r="AO46" s="11"/>
      <c r="AP46" s="11"/>
      <c r="AQ46" s="13"/>
      <c r="AR46" s="13"/>
      <c r="AS46" s="13"/>
    </row>
    <row r="47" spans="1:45" x14ac:dyDescent="0.25">
      <c r="A47" s="1">
        <f t="shared" si="28"/>
        <v>42</v>
      </c>
      <c r="B47" s="1">
        <v>0.6</v>
      </c>
      <c r="C47" s="1">
        <v>0.3</v>
      </c>
      <c r="D47" s="10">
        <f>D46</f>
        <v>8.1402563148050069E-2</v>
      </c>
      <c r="E47" s="10">
        <f>J$2*E46</f>
        <v>0.18004944527338304</v>
      </c>
      <c r="F47" s="10">
        <f t="shared" si="30"/>
        <v>98.732788257699283</v>
      </c>
      <c r="G47" s="10">
        <f t="shared" si="31"/>
        <v>100.29527715266511</v>
      </c>
      <c r="H47" s="10">
        <f t="shared" si="6"/>
        <v>2.4569250925950832</v>
      </c>
      <c r="I47" s="10">
        <f t="shared" si="7"/>
        <v>2.7770149429830857</v>
      </c>
      <c r="J47" s="2">
        <f t="shared" si="29"/>
        <v>0.19099238798209561</v>
      </c>
      <c r="K47" s="2">
        <f t="shared" si="8"/>
        <v>0.16583677731439717</v>
      </c>
      <c r="L47" s="2">
        <f t="shared" si="9"/>
        <v>0.17828033347198402</v>
      </c>
      <c r="M47" s="10">
        <f t="shared" si="32"/>
        <v>0.26218793962248432</v>
      </c>
      <c r="N47" s="10">
        <f t="shared" si="33"/>
        <v>0.26616181202810935</v>
      </c>
      <c r="O47" s="10">
        <f t="shared" si="1"/>
        <v>0.24808118148522559</v>
      </c>
      <c r="P47" s="10">
        <f t="shared" si="12"/>
        <v>0.2494858821962081</v>
      </c>
      <c r="R47" s="10">
        <f t="shared" si="13"/>
        <v>1</v>
      </c>
      <c r="S47" s="10">
        <f t="shared" si="14"/>
        <v>0.23787836287006398</v>
      </c>
      <c r="T47" s="10">
        <f t="shared" si="2"/>
        <v>0.23787836287006398</v>
      </c>
      <c r="U47" s="2">
        <f t="shared" si="3"/>
        <v>0.25</v>
      </c>
      <c r="V47" s="2">
        <f t="shared" si="15"/>
        <v>0.25</v>
      </c>
      <c r="X47" s="10">
        <f t="shared" si="16"/>
        <v>-1.0673497696865875E-2</v>
      </c>
      <c r="Y47" s="10">
        <f t="shared" si="17"/>
        <v>-5.1361464408973379E-2</v>
      </c>
      <c r="Z47" s="10">
        <f t="shared" si="18"/>
        <v>1.0673497696865875E-2</v>
      </c>
      <c r="AA47" s="10">
        <f t="shared" si="19"/>
        <v>-3.6348851037528052E-2</v>
      </c>
      <c r="AB47" s="29"/>
      <c r="AC47" s="1">
        <f t="shared" si="20"/>
        <v>26.095211045807986</v>
      </c>
      <c r="AD47" s="1">
        <f t="shared" si="21"/>
        <v>16.626316972805292</v>
      </c>
      <c r="AE47" s="1">
        <f t="shared" si="22"/>
        <v>21.2492593192055</v>
      </c>
      <c r="AF47" s="1">
        <f t="shared" si="23"/>
        <v>9.4688940730026943</v>
      </c>
      <c r="AG47" s="1">
        <f t="shared" si="24"/>
        <v>37.875576292010791</v>
      </c>
      <c r="AH47" s="2">
        <f t="shared" si="25"/>
        <v>0.24999999999999992</v>
      </c>
      <c r="AI47" s="11"/>
      <c r="AJ47" s="11"/>
      <c r="AK47" s="12"/>
      <c r="AL47" s="12"/>
      <c r="AM47" s="11"/>
      <c r="AN47" s="11"/>
      <c r="AO47" s="11"/>
      <c r="AP47" s="11"/>
      <c r="AQ47" s="13"/>
      <c r="AR47" s="13"/>
      <c r="AS47" s="13"/>
    </row>
    <row r="48" spans="1:45" x14ac:dyDescent="0.25">
      <c r="A48" s="1">
        <f t="shared" si="28"/>
        <v>43</v>
      </c>
      <c r="B48" s="1">
        <v>0.6</v>
      </c>
      <c r="C48" s="1">
        <v>0.3</v>
      </c>
      <c r="D48" s="10">
        <f>D47*J$2</f>
        <v>7.2019778109353227E-2</v>
      </c>
      <c r="E48" s="10">
        <f>E47</f>
        <v>0.18004944527338304</v>
      </c>
      <c r="F48" s="10">
        <f t="shared" si="30"/>
        <v>100.23790050811675</v>
      </c>
      <c r="G48" s="10">
        <f t="shared" si="31"/>
        <v>98.76634585268512</v>
      </c>
      <c r="H48" s="10">
        <f t="shared" si="6"/>
        <v>2.7770149429830853</v>
      </c>
      <c r="I48" s="10">
        <f t="shared" si="7"/>
        <v>2.7770149429830857</v>
      </c>
      <c r="J48" s="2">
        <f t="shared" si="29"/>
        <v>0.18604762566934108</v>
      </c>
      <c r="K48" s="2">
        <f t="shared" si="8"/>
        <v>0.21082033877395578</v>
      </c>
      <c r="L48" s="2">
        <f t="shared" si="9"/>
        <v>0.19830596363162467</v>
      </c>
      <c r="M48" s="10">
        <f t="shared" si="32"/>
        <v>0.25075764260605282</v>
      </c>
      <c r="N48" s="10">
        <f t="shared" si="33"/>
        <v>0.24685111736355936</v>
      </c>
      <c r="O48" s="10">
        <f t="shared" si="1"/>
        <v>0.23945126034980108</v>
      </c>
      <c r="P48" s="10">
        <f t="shared" si="12"/>
        <v>0.23804689660125386</v>
      </c>
      <c r="R48" s="10">
        <f t="shared" si="13"/>
        <v>1</v>
      </c>
      <c r="S48" s="10">
        <f t="shared" si="14"/>
        <v>0.22888922810544676</v>
      </c>
      <c r="T48" s="10">
        <f t="shared" si="2"/>
        <v>0.22888922810544676</v>
      </c>
      <c r="U48" s="2">
        <f t="shared" si="3"/>
        <v>0.25</v>
      </c>
      <c r="V48" s="2">
        <f t="shared" si="15"/>
        <v>0.25</v>
      </c>
      <c r="X48" s="10">
        <f t="shared" si="16"/>
        <v>1.0335451711195542E-2</v>
      </c>
      <c r="Y48" s="10">
        <f t="shared" si="17"/>
        <v>-3.4229757939398753E-2</v>
      </c>
      <c r="Z48" s="10">
        <f t="shared" si="18"/>
        <v>-1.0335451711195098E-2</v>
      </c>
      <c r="AA48" s="10">
        <f t="shared" si="19"/>
        <v>-4.8407865108219039E-2</v>
      </c>
      <c r="AB48" s="29"/>
      <c r="AC48" s="1">
        <f t="shared" si="20"/>
        <v>25.001937135197046</v>
      </c>
      <c r="AD48" s="1">
        <f t="shared" si="21"/>
        <v>15.89195146735103</v>
      </c>
      <c r="AE48" s="1">
        <f t="shared" si="22"/>
        <v>20.547991204033057</v>
      </c>
      <c r="AF48" s="1">
        <f t="shared" si="23"/>
        <v>9.1099856678460167</v>
      </c>
      <c r="AG48" s="1">
        <f t="shared" si="24"/>
        <v>36.439942671384088</v>
      </c>
      <c r="AH48" s="2">
        <f t="shared" si="25"/>
        <v>0.24999999999999986</v>
      </c>
      <c r="AI48" s="11"/>
      <c r="AJ48" s="11"/>
      <c r="AK48" s="12"/>
      <c r="AL48" s="12"/>
      <c r="AM48" s="11"/>
      <c r="AN48" s="11"/>
      <c r="AO48" s="11"/>
      <c r="AP48" s="11"/>
      <c r="AQ48" s="13"/>
      <c r="AR48" s="13"/>
      <c r="AS48" s="13"/>
    </row>
    <row r="49" spans="1:45" x14ac:dyDescent="0.25">
      <c r="A49" s="1">
        <f t="shared" si="28"/>
        <v>44</v>
      </c>
      <c r="B49" s="1">
        <v>0.6</v>
      </c>
      <c r="C49" s="1">
        <v>0.3</v>
      </c>
      <c r="D49" s="10">
        <f>D48</f>
        <v>7.2019778109353227E-2</v>
      </c>
      <c r="E49" s="10">
        <f>E48</f>
        <v>0.18004944527338304</v>
      </c>
      <c r="F49" s="10">
        <f t="shared" si="30"/>
        <v>98.733102668709876</v>
      </c>
      <c r="G49" s="10">
        <f t="shared" si="31"/>
        <v>100.24905232490616</v>
      </c>
      <c r="H49" s="10">
        <f t="shared" si="6"/>
        <v>2.7770149429830853</v>
      </c>
      <c r="I49" s="10">
        <f t="shared" si="7"/>
        <v>2.7770149429830857</v>
      </c>
      <c r="J49" s="2">
        <f t="shared" si="29"/>
        <v>0.23281173302588631</v>
      </c>
      <c r="K49" s="2">
        <f t="shared" si="8"/>
        <v>0.20744806962636719</v>
      </c>
      <c r="L49" s="2">
        <f t="shared" si="9"/>
        <v>0.21999808843056057</v>
      </c>
      <c r="M49" s="10">
        <f t="shared" si="32"/>
        <v>0.2370017403073848</v>
      </c>
      <c r="N49" s="10">
        <f t="shared" si="33"/>
        <v>0.24053291290756307</v>
      </c>
      <c r="O49" s="10">
        <f t="shared" si="1"/>
        <v>0.23217494086820764</v>
      </c>
      <c r="P49" s="10">
        <f t="shared" si="12"/>
        <v>0.23346734801484842</v>
      </c>
      <c r="R49" s="10">
        <f t="shared" si="13"/>
        <v>1</v>
      </c>
      <c r="S49" s="10">
        <f t="shared" si="14"/>
        <v>0.22942535009320317</v>
      </c>
      <c r="T49" s="10">
        <f t="shared" si="2"/>
        <v>0.22942535009320317</v>
      </c>
      <c r="U49" s="2">
        <f t="shared" si="3"/>
        <v>0.25</v>
      </c>
      <c r="V49" s="2">
        <f t="shared" si="15"/>
        <v>0.25</v>
      </c>
      <c r="X49" s="10">
        <f t="shared" si="16"/>
        <v>-1.0393837316809984E-2</v>
      </c>
      <c r="Y49" s="10">
        <f t="shared" si="17"/>
        <v>-2.2113499936841974E-2</v>
      </c>
      <c r="Z49" s="10">
        <f t="shared" si="18"/>
        <v>1.039383731681065E-2</v>
      </c>
      <c r="AA49" s="10">
        <f t="shared" si="19"/>
        <v>-7.0990147895061417E-3</v>
      </c>
      <c r="AB49" s="29"/>
      <c r="AC49" s="1">
        <f t="shared" si="20"/>
        <v>25.16052240653018</v>
      </c>
      <c r="AD49" s="1">
        <f t="shared" si="21"/>
        <v>16.030212292188107</v>
      </c>
      <c r="AE49" s="1">
        <f t="shared" si="22"/>
        <v>20.491028165180193</v>
      </c>
      <c r="AF49" s="1">
        <f t="shared" si="23"/>
        <v>9.1303101143420733</v>
      </c>
      <c r="AG49" s="1">
        <f t="shared" si="24"/>
        <v>36.5212404573683</v>
      </c>
      <c r="AH49" s="2">
        <f t="shared" si="25"/>
        <v>0.24999999999999994</v>
      </c>
      <c r="AI49" s="11"/>
      <c r="AJ49" s="11"/>
      <c r="AK49" s="12"/>
      <c r="AL49" s="12"/>
      <c r="AM49" s="11"/>
      <c r="AN49" s="11"/>
      <c r="AO49" s="11"/>
      <c r="AP49" s="11"/>
      <c r="AQ49" s="13"/>
      <c r="AR49" s="13"/>
      <c r="AS49" s="13"/>
    </row>
    <row r="50" spans="1:45" x14ac:dyDescent="0.25">
      <c r="A50" s="1">
        <f t="shared" si="28"/>
        <v>45</v>
      </c>
      <c r="B50" s="1">
        <v>0.6</v>
      </c>
      <c r="C50" s="1">
        <v>0.3</v>
      </c>
      <c r="D50" s="10">
        <f>D49</f>
        <v>7.2019778109353227E-2</v>
      </c>
      <c r="E50" s="10">
        <f>J$2*E49</f>
        <v>0.1592962260133918</v>
      </c>
      <c r="F50" s="10">
        <f t="shared" si="30"/>
        <v>100.25066797729235</v>
      </c>
      <c r="G50" s="10">
        <f t="shared" si="31"/>
        <v>98.708186294016599</v>
      </c>
      <c r="H50" s="10">
        <f t="shared" si="6"/>
        <v>2.7770149429830853</v>
      </c>
      <c r="I50" s="10">
        <f t="shared" si="7"/>
        <v>3.1388063139547682</v>
      </c>
      <c r="J50" s="2">
        <f t="shared" si="29"/>
        <v>0.17373875133617189</v>
      </c>
      <c r="K50" s="2">
        <f t="shared" si="8"/>
        <v>0.19890481129211435</v>
      </c>
      <c r="L50" s="2">
        <f t="shared" si="9"/>
        <v>0.1861883161397524</v>
      </c>
      <c r="M50" s="10">
        <f t="shared" si="32"/>
        <v>0.23461347516136632</v>
      </c>
      <c r="N50" s="10">
        <f t="shared" si="33"/>
        <v>0.23106568883559447</v>
      </c>
      <c r="O50" s="10">
        <f t="shared" si="1"/>
        <v>0.22179494189872723</v>
      </c>
      <c r="P50" s="10">
        <f t="shared" si="12"/>
        <v>0.2205324390923899</v>
      </c>
      <c r="R50" s="10">
        <f t="shared" si="13"/>
        <v>1</v>
      </c>
      <c r="S50" s="10">
        <f t="shared" si="14"/>
        <v>0.2101164229575212</v>
      </c>
      <c r="T50" s="10">
        <f t="shared" si="2"/>
        <v>0.2101164229575212</v>
      </c>
      <c r="U50" s="2">
        <f t="shared" si="3"/>
        <v>0.25000000000000022</v>
      </c>
      <c r="V50" s="2">
        <f t="shared" si="15"/>
        <v>0.25</v>
      </c>
      <c r="X50" s="10">
        <f t="shared" si="16"/>
        <v>1.0606759629779861E-2</v>
      </c>
      <c r="Y50" s="10">
        <f t="shared" si="17"/>
        <v>-4.2606312243772093E-2</v>
      </c>
      <c r="Z50" s="10">
        <f t="shared" si="18"/>
        <v>-1.060675962977975E-2</v>
      </c>
      <c r="AA50" s="10">
        <f t="shared" si="19"/>
        <v>-5.7337009373713443E-2</v>
      </c>
      <c r="AB50" s="29"/>
      <c r="AC50" s="1">
        <f t="shared" si="20"/>
        <v>22.943872416302689</v>
      </c>
      <c r="AD50" s="1">
        <f t="shared" si="21"/>
        <v>14.582967861259853</v>
      </c>
      <c r="AE50" s="1">
        <f t="shared" si="22"/>
        <v>18.860650358911485</v>
      </c>
      <c r="AF50" s="1">
        <f t="shared" si="23"/>
        <v>8.3609045550428363</v>
      </c>
      <c r="AG50" s="1">
        <f t="shared" si="24"/>
        <v>33.443618220171338</v>
      </c>
      <c r="AH50" s="2">
        <f t="shared" si="25"/>
        <v>0.25000000000000006</v>
      </c>
      <c r="AI50" s="3"/>
      <c r="AJ50" s="3"/>
      <c r="AK50" s="4"/>
      <c r="AL50" s="4"/>
      <c r="AM50" s="3"/>
      <c r="AN50" s="3"/>
      <c r="AO50" s="3"/>
      <c r="AP50" s="3"/>
    </row>
    <row r="51" spans="1:45" x14ac:dyDescent="0.25">
      <c r="A51" s="1">
        <f t="shared" si="28"/>
        <v>46</v>
      </c>
      <c r="B51" s="1">
        <v>0.6</v>
      </c>
      <c r="C51" s="1">
        <v>0.3</v>
      </c>
      <c r="D51" s="10">
        <f>D50*J$2</f>
        <v>6.3718490405356737E-2</v>
      </c>
      <c r="E51" s="10">
        <f>E50</f>
        <v>0.1592962260133918</v>
      </c>
      <c r="F51" s="10">
        <f t="shared" si="30"/>
        <v>98.721781898802817</v>
      </c>
      <c r="G51" s="10">
        <f t="shared" si="31"/>
        <v>100.21354855147364</v>
      </c>
      <c r="H51" s="10">
        <f t="shared" si="6"/>
        <v>3.1388063139547677</v>
      </c>
      <c r="I51" s="10">
        <f t="shared" si="7"/>
        <v>3.1388063139547682</v>
      </c>
      <c r="J51" s="2">
        <f t="shared" si="29"/>
        <v>0.20259299500039174</v>
      </c>
      <c r="K51" s="2">
        <f t="shared" si="8"/>
        <v>0.17781619066309395</v>
      </c>
      <c r="L51" s="2">
        <f t="shared" si="9"/>
        <v>0.19007564650670217</v>
      </c>
      <c r="M51" s="10">
        <f t="shared" si="32"/>
        <v>0.21946710704762987</v>
      </c>
      <c r="N51" s="10">
        <f t="shared" si="33"/>
        <v>0.22289665028423788</v>
      </c>
      <c r="O51" s="10">
        <f t="shared" si="1"/>
        <v>0.2097622506222368</v>
      </c>
      <c r="P51" s="10">
        <f t="shared" si="12"/>
        <v>0.21098667538759547</v>
      </c>
      <c r="R51" s="10">
        <f t="shared" si="13"/>
        <v>1</v>
      </c>
      <c r="S51" s="10">
        <f t="shared" si="14"/>
        <v>0.20297709788154508</v>
      </c>
      <c r="T51" s="10">
        <f t="shared" si="2"/>
        <v>0.20297709788154508</v>
      </c>
      <c r="U51" s="2">
        <f t="shared" si="3"/>
        <v>0.25</v>
      </c>
      <c r="V51" s="2">
        <f t="shared" si="15"/>
        <v>0.25</v>
      </c>
      <c r="X51" s="10">
        <f t="shared" si="16"/>
        <v>-1.0408632468115631E-2</v>
      </c>
      <c r="Y51" s="10">
        <f t="shared" si="17"/>
        <v>-4.2418818093298061E-2</v>
      </c>
      <c r="Z51" s="10">
        <f t="shared" si="18"/>
        <v>1.0408632468115631E-2</v>
      </c>
      <c r="AA51" s="10">
        <f t="shared" si="19"/>
        <v>-2.7948985327740372E-2</v>
      </c>
      <c r="AB51" s="29"/>
      <c r="AC51" s="1">
        <f t="shared" si="20"/>
        <v>22.254042992378146</v>
      </c>
      <c r="AD51" s="1">
        <f t="shared" si="21"/>
        <v>14.178179784197487</v>
      </c>
      <c r="AE51" s="1">
        <f t="shared" si="22"/>
        <v>18.125273048525138</v>
      </c>
      <c r="AF51" s="1">
        <f t="shared" si="23"/>
        <v>8.0758632081806585</v>
      </c>
      <c r="AG51" s="1">
        <f t="shared" si="24"/>
        <v>32.303452832722627</v>
      </c>
      <c r="AH51" s="2">
        <f t="shared" si="25"/>
        <v>0.25000000000000006</v>
      </c>
      <c r="AI51" s="3"/>
      <c r="AJ51" s="3"/>
      <c r="AK51" s="4"/>
      <c r="AL51" s="4"/>
      <c r="AM51" s="3"/>
      <c r="AN51" s="3"/>
      <c r="AO51" s="3"/>
      <c r="AP51" s="3"/>
    </row>
    <row r="52" spans="1:45" x14ac:dyDescent="0.25">
      <c r="A52" s="1">
        <f t="shared" si="28"/>
        <v>47</v>
      </c>
      <c r="B52" s="1">
        <v>0.6</v>
      </c>
      <c r="C52" s="1">
        <v>0.3</v>
      </c>
      <c r="D52" s="10">
        <f>D51</f>
        <v>6.3718490405356737E-2</v>
      </c>
      <c r="E52" s="10">
        <f>E51</f>
        <v>0.1592962260133918</v>
      </c>
      <c r="F52" s="10">
        <f t="shared" si="30"/>
        <v>100.20406412480806</v>
      </c>
      <c r="G52" s="10">
        <f t="shared" si="31"/>
        <v>98.708867831923499</v>
      </c>
      <c r="H52" s="10">
        <f t="shared" si="6"/>
        <v>3.1388063139547677</v>
      </c>
      <c r="I52" s="10">
        <f t="shared" si="7"/>
        <v>3.1388063139547682</v>
      </c>
      <c r="J52" s="2">
        <f t="shared" si="29"/>
        <v>0.21478464043869461</v>
      </c>
      <c r="K52" s="2">
        <f t="shared" si="8"/>
        <v>0.24013417756559319</v>
      </c>
      <c r="L52" s="2">
        <f t="shared" si="9"/>
        <v>0.22732852910749446</v>
      </c>
      <c r="M52" s="10">
        <f t="shared" si="32"/>
        <v>0.21196855338926379</v>
      </c>
      <c r="N52" s="10">
        <f t="shared" si="33"/>
        <v>0.2088132153742791</v>
      </c>
      <c r="O52" s="10">
        <f t="shared" si="1"/>
        <v>0.20734951500567722</v>
      </c>
      <c r="P52" s="10">
        <f t="shared" si="12"/>
        <v>0.20618772409624678</v>
      </c>
      <c r="R52" s="10">
        <f t="shared" si="13"/>
        <v>1</v>
      </c>
      <c r="S52" s="10">
        <f t="shared" si="14"/>
        <v>0.20250266179407939</v>
      </c>
      <c r="T52" s="10">
        <f t="shared" si="2"/>
        <v>0.20250266179407939</v>
      </c>
      <c r="U52" s="2">
        <f t="shared" si="3"/>
        <v>0.25</v>
      </c>
      <c r="V52" s="2">
        <f t="shared" si="15"/>
        <v>0.25000000000000022</v>
      </c>
      <c r="X52" s="10">
        <f t="shared" si="16"/>
        <v>1.0326018498447498E-2</v>
      </c>
      <c r="Y52" s="10">
        <f t="shared" si="17"/>
        <v>-1.3290636246975684E-2</v>
      </c>
      <c r="Z52" s="10">
        <f t="shared" si="18"/>
        <v>-1.0326018498447165E-2</v>
      </c>
      <c r="AA52" s="10">
        <f t="shared" si="19"/>
        <v>-2.8013833312120928E-2</v>
      </c>
      <c r="AB52" s="29"/>
      <c r="AC52" s="1">
        <f t="shared" si="20"/>
        <v>22.108801818194436</v>
      </c>
      <c r="AD52" s="1">
        <f t="shared" si="21"/>
        <v>14.052722180893895</v>
      </c>
      <c r="AE52" s="1">
        <f t="shared" si="22"/>
        <v>18.171596368308297</v>
      </c>
      <c r="AF52" s="1">
        <f t="shared" si="23"/>
        <v>8.0560796373005417</v>
      </c>
      <c r="AG52" s="1">
        <f t="shared" si="24"/>
        <v>32.224318549202195</v>
      </c>
      <c r="AH52" s="2">
        <f t="shared" si="25"/>
        <v>0.24999999999999978</v>
      </c>
      <c r="AI52" s="3"/>
      <c r="AJ52" s="3"/>
      <c r="AK52" s="4"/>
      <c r="AL52" s="4"/>
      <c r="AM52" s="3"/>
      <c r="AN52" s="3"/>
      <c r="AO52" s="3"/>
      <c r="AP52" s="3"/>
    </row>
    <row r="53" spans="1:45" x14ac:dyDescent="0.25">
      <c r="A53" s="1">
        <f t="shared" si="28"/>
        <v>48</v>
      </c>
      <c r="B53" s="1">
        <v>0.6</v>
      </c>
      <c r="C53" s="1">
        <v>0.3</v>
      </c>
      <c r="D53" s="10">
        <f>D52</f>
        <v>6.3718490405356737E-2</v>
      </c>
      <c r="E53" s="10">
        <f>J$2*E52</f>
        <v>0.14093510581818419</v>
      </c>
      <c r="F53" s="10">
        <f t="shared" si="30"/>
        <v>98.66474737866649</v>
      </c>
      <c r="G53" s="10">
        <f t="shared" si="31"/>
        <v>100.22521564249833</v>
      </c>
      <c r="H53" s="10">
        <f t="shared" si="6"/>
        <v>3.1388063139547677</v>
      </c>
      <c r="I53" s="10">
        <f t="shared" si="7"/>
        <v>3.5477321076058494</v>
      </c>
      <c r="J53" s="2">
        <f t="shared" si="29"/>
        <v>0.19098720187013707</v>
      </c>
      <c r="K53" s="2">
        <f t="shared" si="8"/>
        <v>0.16584658102067817</v>
      </c>
      <c r="L53" s="2">
        <f t="shared" si="9"/>
        <v>0.17828280247797923</v>
      </c>
      <c r="M53" s="10">
        <f t="shared" si="32"/>
        <v>0.20523030309943049</v>
      </c>
      <c r="N53" s="10">
        <f t="shared" si="33"/>
        <v>0.20833903684465332</v>
      </c>
      <c r="O53" s="10">
        <f t="shared" si="1"/>
        <v>0.19418806285341747</v>
      </c>
      <c r="P53" s="10">
        <f t="shared" si="12"/>
        <v>0.19528695310626118</v>
      </c>
      <c r="R53" s="10">
        <f t="shared" si="13"/>
        <v>1</v>
      </c>
      <c r="S53" s="10">
        <f t="shared" si="14"/>
        <v>0.1862010503200647</v>
      </c>
      <c r="T53" s="10">
        <f t="shared" si="2"/>
        <v>0.1862010503200647</v>
      </c>
      <c r="U53" s="2">
        <f t="shared" si="3"/>
        <v>0.25</v>
      </c>
      <c r="V53" s="2">
        <f t="shared" si="15"/>
        <v>0.25</v>
      </c>
      <c r="X53" s="10">
        <f t="shared" si="16"/>
        <v>-1.0667116634174412E-2</v>
      </c>
      <c r="Y53" s="10">
        <f t="shared" si="17"/>
        <v>-5.1358671114871579E-2</v>
      </c>
      <c r="Z53" s="10">
        <f t="shared" si="18"/>
        <v>1.0667116634174523E-2</v>
      </c>
      <c r="AA53" s="10">
        <f t="shared" si="19"/>
        <v>-3.6355088510001021E-2</v>
      </c>
      <c r="AB53" s="29"/>
      <c r="AC53" s="1">
        <f t="shared" si="20"/>
        <v>20.412020131420338</v>
      </c>
      <c r="AD53" s="1">
        <f t="shared" si="21"/>
        <v>13.005316128888394</v>
      </c>
      <c r="AE53" s="1">
        <f t="shared" si="22"/>
        <v>16.62149988123938</v>
      </c>
      <c r="AF53" s="1">
        <f t="shared" si="23"/>
        <v>7.4067040025319439</v>
      </c>
      <c r="AG53" s="1">
        <f t="shared" si="24"/>
        <v>29.626816010127776</v>
      </c>
      <c r="AH53" s="2">
        <f t="shared" si="25"/>
        <v>0.25</v>
      </c>
      <c r="AI53" s="3"/>
      <c r="AJ53" s="3"/>
      <c r="AK53" s="4"/>
      <c r="AL53" s="4"/>
      <c r="AM53" s="3"/>
      <c r="AN53" s="3"/>
      <c r="AO53" s="3"/>
      <c r="AP53" s="3"/>
    </row>
    <row r="54" spans="1:45" x14ac:dyDescent="0.25">
      <c r="A54" s="1">
        <f t="shared" si="28"/>
        <v>49</v>
      </c>
      <c r="B54" s="1">
        <v>0.6</v>
      </c>
      <c r="C54" s="1">
        <v>0.3</v>
      </c>
      <c r="D54" s="10">
        <f>D53*J$2</f>
        <v>5.6374042327273693E-2</v>
      </c>
      <c r="E54" s="10">
        <f>E53</f>
        <v>0.14093510581818419</v>
      </c>
      <c r="F54" s="10">
        <f t="shared" si="30"/>
        <v>100.16792613972964</v>
      </c>
      <c r="G54" s="10">
        <f t="shared" si="31"/>
        <v>98.698262810008202</v>
      </c>
      <c r="H54" s="10">
        <f t="shared" si="6"/>
        <v>3.5477321076058486</v>
      </c>
      <c r="I54" s="10">
        <f t="shared" si="7"/>
        <v>3.5477321076058494</v>
      </c>
      <c r="J54" s="2">
        <f t="shared" si="29"/>
        <v>0.1860525194620104</v>
      </c>
      <c r="K54" s="2">
        <f t="shared" si="8"/>
        <v>0.21081046719157603</v>
      </c>
      <c r="L54" s="2">
        <f t="shared" si="9"/>
        <v>0.19830362703255933</v>
      </c>
      <c r="M54" s="10">
        <f t="shared" si="32"/>
        <v>0.19628182396279711</v>
      </c>
      <c r="N54" s="10">
        <f t="shared" si="33"/>
        <v>0.19322579105633264</v>
      </c>
      <c r="O54" s="10">
        <f t="shared" si="1"/>
        <v>0.18743176619691945</v>
      </c>
      <c r="P54" s="10">
        <f t="shared" si="12"/>
        <v>0.18633314960207528</v>
      </c>
      <c r="R54" s="10">
        <f t="shared" si="13"/>
        <v>1</v>
      </c>
      <c r="S54" s="10">
        <f t="shared" si="14"/>
        <v>0.17916494912835787</v>
      </c>
      <c r="T54" s="10">
        <f t="shared" si="2"/>
        <v>0.17916494912835787</v>
      </c>
      <c r="U54" s="2">
        <f t="shared" si="3"/>
        <v>0.25</v>
      </c>
      <c r="V54" s="2">
        <f t="shared" si="15"/>
        <v>0.25</v>
      </c>
      <c r="X54" s="10">
        <f t="shared" si="16"/>
        <v>1.0329312884142849E-2</v>
      </c>
      <c r="Y54" s="10">
        <f t="shared" si="17"/>
        <v>-3.4232010834290949E-2</v>
      </c>
      <c r="Z54" s="10">
        <f t="shared" si="18"/>
        <v>-1.0329312884142627E-2</v>
      </c>
      <c r="AA54" s="10">
        <f t="shared" si="19"/>
        <v>-4.8401754118341134E-2</v>
      </c>
      <c r="AB54" s="29"/>
      <c r="AC54" s="1">
        <f t="shared" si="20"/>
        <v>19.556921021235802</v>
      </c>
      <c r="AD54" s="1">
        <f t="shared" si="21"/>
        <v>12.430950895929763</v>
      </c>
      <c r="AE54" s="1">
        <f t="shared" si="22"/>
        <v>16.072929605294384</v>
      </c>
      <c r="AF54" s="1">
        <f t="shared" si="23"/>
        <v>7.1259701253060381</v>
      </c>
      <c r="AG54" s="1">
        <f t="shared" si="24"/>
        <v>28.503880501224145</v>
      </c>
      <c r="AH54" s="2">
        <f t="shared" si="25"/>
        <v>0.25000000000000006</v>
      </c>
      <c r="AI54" s="3"/>
      <c r="AJ54" s="3"/>
      <c r="AK54" s="4"/>
      <c r="AL54" s="4"/>
      <c r="AM54" s="3"/>
      <c r="AN54" s="3"/>
      <c r="AO54" s="3"/>
      <c r="AP54" s="3"/>
    </row>
    <row r="55" spans="1:45" x14ac:dyDescent="0.25">
      <c r="A55" s="1">
        <f t="shared" si="28"/>
        <v>50</v>
      </c>
      <c r="B55" s="1">
        <v>0.6</v>
      </c>
      <c r="C55" s="1">
        <v>0.3</v>
      </c>
      <c r="D55" s="10">
        <f>D54</f>
        <v>5.6374042327273693E-2</v>
      </c>
      <c r="E55" s="10">
        <f>E54</f>
        <v>0.14093510581818419</v>
      </c>
      <c r="F55" s="10">
        <f t="shared" si="30"/>
        <v>98.665075058324518</v>
      </c>
      <c r="G55" s="10">
        <f t="shared" si="31"/>
        <v>100.17906406758756</v>
      </c>
      <c r="H55" s="10">
        <f t="shared" si="6"/>
        <v>3.5477321076058486</v>
      </c>
      <c r="I55" s="10">
        <f t="shared" si="7"/>
        <v>3.5477321076058494</v>
      </c>
      <c r="J55" s="2">
        <f t="shared" si="29"/>
        <v>0.23280631327963852</v>
      </c>
      <c r="K55" s="2">
        <f t="shared" si="8"/>
        <v>0.20745777478797245</v>
      </c>
      <c r="L55" s="2">
        <f t="shared" si="9"/>
        <v>0.22000038852840231</v>
      </c>
      <c r="M55" s="10">
        <f t="shared" si="32"/>
        <v>0.18551551836288527</v>
      </c>
      <c r="N55" s="10">
        <f t="shared" si="33"/>
        <v>0.18827793126327272</v>
      </c>
      <c r="O55" s="10">
        <f t="shared" si="1"/>
        <v>0.18173723254696408</v>
      </c>
      <c r="P55" s="10">
        <f t="shared" si="12"/>
        <v>0.18274827599048865</v>
      </c>
      <c r="R55" s="10">
        <f t="shared" si="13"/>
        <v>1</v>
      </c>
      <c r="S55" s="10">
        <f t="shared" si="14"/>
        <v>0.17958435265480122</v>
      </c>
      <c r="T55" s="10">
        <f t="shared" si="2"/>
        <v>0.17958435265480122</v>
      </c>
      <c r="U55" s="2">
        <f t="shared" si="3"/>
        <v>0.25</v>
      </c>
      <c r="V55" s="2">
        <f t="shared" si="15"/>
        <v>0.25</v>
      </c>
      <c r="X55" s="10">
        <f t="shared" si="16"/>
        <v>-1.0387621002011738E-2</v>
      </c>
      <c r="Y55" s="10">
        <f t="shared" si="17"/>
        <v>-2.2110681609472382E-2</v>
      </c>
      <c r="Z55" s="10">
        <f t="shared" si="18"/>
        <v>1.0387621002011738E-2</v>
      </c>
      <c r="AA55" s="10">
        <f t="shared" si="19"/>
        <v>-7.1052333346517393E-3</v>
      </c>
      <c r="AB55" s="29"/>
      <c r="AC55" s="1">
        <f t="shared" si="20"/>
        <v>19.680896112693731</v>
      </c>
      <c r="AD55" s="1">
        <f t="shared" si="21"/>
        <v>12.539036911868102</v>
      </c>
      <c r="AE55" s="1">
        <f t="shared" si="22"/>
        <v>16.028399891434418</v>
      </c>
      <c r="AF55" s="1">
        <f t="shared" si="23"/>
        <v>7.1418592008256283</v>
      </c>
      <c r="AG55" s="1">
        <f t="shared" si="24"/>
        <v>28.56743680330252</v>
      </c>
      <c r="AH55" s="2">
        <f t="shared" si="25"/>
        <v>0.24999999999999994</v>
      </c>
      <c r="AI55" s="3"/>
      <c r="AJ55" s="3"/>
      <c r="AK55" s="4"/>
      <c r="AL55" s="4"/>
      <c r="AM55" s="3"/>
      <c r="AN55" s="3"/>
      <c r="AO55" s="3"/>
      <c r="AP55" s="3"/>
    </row>
    <row r="56" spans="1:45" x14ac:dyDescent="0.25">
      <c r="A56" s="1">
        <f t="shared" si="28"/>
        <v>51</v>
      </c>
      <c r="B56" s="1">
        <v>0.6</v>
      </c>
      <c r="C56" s="1">
        <v>0.3</v>
      </c>
      <c r="D56" s="10">
        <f>D55</f>
        <v>5.6374042327273693E-2</v>
      </c>
      <c r="E56" s="10">
        <f>J$2*E55</f>
        <v>0.124690361781157</v>
      </c>
      <c r="F56" s="10">
        <f t="shared" si="30"/>
        <v>100.18069042278135</v>
      </c>
      <c r="G56" s="10">
        <f t="shared" si="31"/>
        <v>98.640191993472314</v>
      </c>
      <c r="H56" s="10">
        <f t="shared" si="6"/>
        <v>3.5477321076058486</v>
      </c>
      <c r="I56" s="10">
        <f t="shared" si="7"/>
        <v>4.0099330281641636</v>
      </c>
      <c r="J56" s="2">
        <f t="shared" si="29"/>
        <v>0.17374385386246183</v>
      </c>
      <c r="K56" s="2">
        <f t="shared" si="8"/>
        <v>0.19889490104453422</v>
      </c>
      <c r="L56" s="2">
        <f t="shared" si="9"/>
        <v>0.18618607119837449</v>
      </c>
      <c r="M56" s="10">
        <f t="shared" si="32"/>
        <v>0.18364486581198428</v>
      </c>
      <c r="N56" s="10">
        <f t="shared" si="33"/>
        <v>0.18086947245974305</v>
      </c>
      <c r="O56" s="10">
        <f t="shared" si="1"/>
        <v>0.17361115891131121</v>
      </c>
      <c r="P56" s="10">
        <f t="shared" si="12"/>
        <v>0.17262351903035367</v>
      </c>
      <c r="R56" s="10">
        <f t="shared" si="13"/>
        <v>1</v>
      </c>
      <c r="S56" s="10">
        <f t="shared" si="14"/>
        <v>0.16447034624638618</v>
      </c>
      <c r="T56" s="10">
        <f t="shared" si="2"/>
        <v>0.16447034624638618</v>
      </c>
      <c r="U56" s="2">
        <f t="shared" si="3"/>
        <v>0.25</v>
      </c>
      <c r="V56" s="2">
        <f t="shared" si="15"/>
        <v>0.25</v>
      </c>
      <c r="X56" s="10">
        <f t="shared" si="16"/>
        <v>1.0600453663692333E-2</v>
      </c>
      <c r="Y56" s="10">
        <f t="shared" si="17"/>
        <v>-4.2608737980187605E-2</v>
      </c>
      <c r="Z56" s="10">
        <f t="shared" si="18"/>
        <v>-1.0600453663692444E-2</v>
      </c>
      <c r="AA56" s="10">
        <f t="shared" si="19"/>
        <v>-5.7330734096919689E-2</v>
      </c>
      <c r="AB56" s="29"/>
      <c r="AC56" s="1">
        <f t="shared" si="20"/>
        <v>17.947071708098228</v>
      </c>
      <c r="AD56" s="1">
        <f t="shared" si="21"/>
        <v>11.407043833695575</v>
      </c>
      <c r="AE56" s="1">
        <f t="shared" si="22"/>
        <v>14.753067663915044</v>
      </c>
      <c r="AF56" s="1">
        <f t="shared" si="23"/>
        <v>6.5400278744026537</v>
      </c>
      <c r="AG56" s="1">
        <f t="shared" si="24"/>
        <v>26.160111497610618</v>
      </c>
      <c r="AH56" s="2">
        <f t="shared" si="25"/>
        <v>0.24999999999999997</v>
      </c>
      <c r="AI56" s="3"/>
      <c r="AJ56" s="3"/>
      <c r="AK56" s="4"/>
      <c r="AL56" s="4"/>
      <c r="AM56" s="3"/>
      <c r="AN56" s="3"/>
      <c r="AO56" s="3"/>
      <c r="AP56" s="3"/>
    </row>
    <row r="57" spans="1:45" x14ac:dyDescent="0.25">
      <c r="A57" s="1">
        <f t="shared" si="28"/>
        <v>52</v>
      </c>
      <c r="B57" s="1">
        <v>0.6</v>
      </c>
      <c r="C57" s="1">
        <v>0.3</v>
      </c>
      <c r="D57" s="10">
        <f>D56*J$2</f>
        <v>4.9876144712462815E-2</v>
      </c>
      <c r="E57" s="10">
        <f>E56</f>
        <v>0.124690361781157</v>
      </c>
      <c r="F57" s="10">
        <f t="shared" si="30"/>
        <v>98.653782964218436</v>
      </c>
      <c r="G57" s="10">
        <f t="shared" si="31"/>
        <v>100.14361989193547</v>
      </c>
      <c r="H57" s="10">
        <f t="shared" si="6"/>
        <v>4.0099330281641627</v>
      </c>
      <c r="I57" s="10">
        <f t="shared" si="7"/>
        <v>4.0099330281641636</v>
      </c>
      <c r="J57" s="2">
        <f t="shared" si="29"/>
        <v>0.20258802080657845</v>
      </c>
      <c r="K57" s="2">
        <f t="shared" si="8"/>
        <v>0.17782599701537505</v>
      </c>
      <c r="L57" s="2">
        <f t="shared" si="9"/>
        <v>0.1900782166467645</v>
      </c>
      <c r="M57" s="10">
        <f t="shared" si="32"/>
        <v>0.17179010585432167</v>
      </c>
      <c r="N57" s="10">
        <f t="shared" si="33"/>
        <v>0.17447301211079905</v>
      </c>
      <c r="O57" s="10">
        <f t="shared" si="1"/>
        <v>0.16419350390876383</v>
      </c>
      <c r="P57" s="10">
        <f t="shared" si="12"/>
        <v>0.16515136439670555</v>
      </c>
      <c r="R57" s="10">
        <f t="shared" si="13"/>
        <v>1</v>
      </c>
      <c r="S57" s="10">
        <f t="shared" si="14"/>
        <v>0.15888179355093338</v>
      </c>
      <c r="T57" s="10">
        <f t="shared" si="2"/>
        <v>0.15888179355093338</v>
      </c>
      <c r="U57" s="2">
        <f t="shared" si="3"/>
        <v>0.25</v>
      </c>
      <c r="V57" s="2">
        <f t="shared" si="15"/>
        <v>0.25</v>
      </c>
      <c r="X57" s="10">
        <f t="shared" si="16"/>
        <v>-1.040240210560528E-2</v>
      </c>
      <c r="Y57" s="10">
        <f t="shared" si="17"/>
        <v>-4.2416188800483368E-2</v>
      </c>
      <c r="Z57" s="10">
        <f t="shared" si="18"/>
        <v>1.0402402105605502E-2</v>
      </c>
      <c r="AA57" s="10">
        <f t="shared" si="19"/>
        <v>-2.7955073570604227E-2</v>
      </c>
      <c r="AB57" s="29"/>
      <c r="AC57" s="1">
        <f t="shared" si="20"/>
        <v>17.407414549955362</v>
      </c>
      <c r="AD57" s="1">
        <f t="shared" si="21"/>
        <v>11.090356966144727</v>
      </c>
      <c r="AE57" s="1">
        <f t="shared" si="22"/>
        <v>14.177873369097814</v>
      </c>
      <c r="AF57" s="1">
        <f t="shared" si="23"/>
        <v>6.3170575838106355</v>
      </c>
      <c r="AG57" s="1">
        <f t="shared" si="24"/>
        <v>25.268230335242542</v>
      </c>
      <c r="AH57" s="2">
        <f t="shared" si="25"/>
        <v>0.25</v>
      </c>
      <c r="AI57" s="3"/>
      <c r="AJ57" s="3"/>
      <c r="AK57" s="4"/>
      <c r="AL57" s="4"/>
      <c r="AM57" s="3"/>
      <c r="AN57" s="3"/>
      <c r="AO57" s="3"/>
      <c r="AP57" s="3"/>
    </row>
    <row r="58" spans="1:45" x14ac:dyDescent="0.25">
      <c r="A58" s="1">
        <f t="shared" si="28"/>
        <v>53</v>
      </c>
      <c r="B58" s="1">
        <v>0.6</v>
      </c>
      <c r="C58" s="1">
        <v>0.3</v>
      </c>
      <c r="D58" s="10">
        <f>D57</f>
        <v>4.9876144712462815E-2</v>
      </c>
      <c r="E58" s="10">
        <f>E57</f>
        <v>0.124690361781157</v>
      </c>
      <c r="F58" s="10">
        <f t="shared" si="30"/>
        <v>100.13416056065488</v>
      </c>
      <c r="G58" s="10">
        <f t="shared" si="31"/>
        <v>98.640886120764861</v>
      </c>
      <c r="H58" s="10">
        <f t="shared" si="6"/>
        <v>4.0099330281641627</v>
      </c>
      <c r="I58" s="10">
        <f t="shared" si="7"/>
        <v>4.0099330281641636</v>
      </c>
      <c r="J58" s="2">
        <f t="shared" si="29"/>
        <v>0.2147899731347136</v>
      </c>
      <c r="K58" s="2">
        <f t="shared" si="8"/>
        <v>0.24012439160377119</v>
      </c>
      <c r="L58" s="2">
        <f t="shared" si="9"/>
        <v>0.22732645830644294</v>
      </c>
      <c r="M58" s="10">
        <f t="shared" si="32"/>
        <v>0.16591946489979839</v>
      </c>
      <c r="N58" s="10">
        <f t="shared" si="33"/>
        <v>0.1634510805324117</v>
      </c>
      <c r="O58" s="10">
        <f t="shared" si="1"/>
        <v>0.16230397668698301</v>
      </c>
      <c r="P58" s="10">
        <f t="shared" si="12"/>
        <v>0.16139512265397393</v>
      </c>
      <c r="R58" s="10">
        <f t="shared" si="13"/>
        <v>1</v>
      </c>
      <c r="S58" s="10">
        <f t="shared" si="14"/>
        <v>0.15851064656855846</v>
      </c>
      <c r="T58" s="10">
        <f t="shared" si="2"/>
        <v>0.15851064656855846</v>
      </c>
      <c r="U58" s="2">
        <f t="shared" si="3"/>
        <v>0.25</v>
      </c>
      <c r="V58" s="2">
        <f t="shared" si="15"/>
        <v>0.25</v>
      </c>
      <c r="X58" s="10">
        <f t="shared" si="16"/>
        <v>1.0319878702471863E-2</v>
      </c>
      <c r="Y58" s="10">
        <f t="shared" si="17"/>
        <v>-1.3293078314079887E-2</v>
      </c>
      <c r="Z58" s="10">
        <f t="shared" si="18"/>
        <v>-1.0319878702472418E-2</v>
      </c>
      <c r="AA58" s="10">
        <f t="shared" si="19"/>
        <v>-2.8007579514932601E-2</v>
      </c>
      <c r="AB58" s="29"/>
      <c r="AC58" s="1">
        <f t="shared" si="20"/>
        <v>17.293873659596287</v>
      </c>
      <c r="AD58" s="1">
        <f t="shared" si="21"/>
        <v>10.99228142536284</v>
      </c>
      <c r="AE58" s="1">
        <f t="shared" si="22"/>
        <v>14.214087511570945</v>
      </c>
      <c r="AF58" s="1">
        <f t="shared" si="23"/>
        <v>6.3015922342334463</v>
      </c>
      <c r="AG58" s="1">
        <f t="shared" si="24"/>
        <v>25.206368936933785</v>
      </c>
      <c r="AH58" s="2">
        <f t="shared" si="25"/>
        <v>0.25</v>
      </c>
      <c r="AI58" s="3"/>
      <c r="AJ58" s="3"/>
      <c r="AK58" s="4"/>
      <c r="AL58" s="4"/>
      <c r="AM58" s="3"/>
      <c r="AN58" s="3"/>
      <c r="AO58" s="3"/>
      <c r="AP58" s="3"/>
    </row>
    <row r="59" spans="1:45" x14ac:dyDescent="0.25">
      <c r="A59" s="1">
        <f t="shared" si="28"/>
        <v>54</v>
      </c>
      <c r="B59" s="1">
        <v>0.6</v>
      </c>
      <c r="C59" s="1">
        <v>0.3</v>
      </c>
      <c r="D59" s="10">
        <f>D58</f>
        <v>4.9876144712462815E-2</v>
      </c>
      <c r="E59" s="10">
        <f>J$2*E58</f>
        <v>0.11031805192081372</v>
      </c>
      <c r="F59" s="10">
        <f t="shared" si="30"/>
        <v>98.596835080279874</v>
      </c>
      <c r="G59" s="10">
        <f t="shared" si="31"/>
        <v>100.15528586997299</v>
      </c>
      <c r="H59" s="10">
        <f t="shared" si="6"/>
        <v>4.0099330281641627</v>
      </c>
      <c r="I59" s="10">
        <f t="shared" si="7"/>
        <v>4.5323497949265814</v>
      </c>
      <c r="J59" s="2">
        <f t="shared" si="29"/>
        <v>0.19098201472348575</v>
      </c>
      <c r="K59" s="2">
        <f t="shared" si="8"/>
        <v>0.16585638676603054</v>
      </c>
      <c r="L59" s="2">
        <f t="shared" si="9"/>
        <v>0.17828527192302457</v>
      </c>
      <c r="M59" s="10">
        <f t="shared" si="32"/>
        <v>0.16064612813065293</v>
      </c>
      <c r="N59" s="10">
        <f t="shared" si="33"/>
        <v>0.16307806854034376</v>
      </c>
      <c r="O59" s="10">
        <f t="shared" si="1"/>
        <v>0.15200267732763259</v>
      </c>
      <c r="P59" s="10">
        <f t="shared" si="12"/>
        <v>0.15286233319771253</v>
      </c>
      <c r="R59" s="10">
        <f t="shared" si="13"/>
        <v>1</v>
      </c>
      <c r="S59" s="10">
        <f t="shared" si="14"/>
        <v>0.14575025117282206</v>
      </c>
      <c r="T59" s="10">
        <f t="shared" si="2"/>
        <v>0.14575025117282206</v>
      </c>
      <c r="U59" s="2">
        <f t="shared" si="3"/>
        <v>0.25</v>
      </c>
      <c r="V59" s="2">
        <f t="shared" si="15"/>
        <v>0.25</v>
      </c>
      <c r="X59" s="10">
        <f t="shared" si="16"/>
        <v>-1.0660734287754159E-2</v>
      </c>
      <c r="Y59" s="10">
        <f t="shared" si="17"/>
        <v>-5.1355877358078006E-2</v>
      </c>
      <c r="Z59" s="10">
        <f t="shared" si="18"/>
        <v>1.0660734287754492E-2</v>
      </c>
      <c r="AA59" s="10">
        <f t="shared" si="19"/>
        <v>-3.6361327270691635E-2</v>
      </c>
      <c r="AB59" s="29"/>
      <c r="AC59" s="1">
        <f t="shared" si="20"/>
        <v>15.966566041402491</v>
      </c>
      <c r="AD59" s="1">
        <f t="shared" si="21"/>
        <v>10.172931731476401</v>
      </c>
      <c r="AE59" s="1">
        <f t="shared" si="22"/>
        <v>13.001605508227971</v>
      </c>
      <c r="AF59" s="1">
        <f t="shared" si="23"/>
        <v>5.7936343099260892</v>
      </c>
      <c r="AG59" s="1">
        <f t="shared" si="24"/>
        <v>23.174537239704371</v>
      </c>
      <c r="AH59" s="2">
        <f t="shared" si="25"/>
        <v>0.24999999999999983</v>
      </c>
      <c r="AI59" s="3"/>
      <c r="AJ59" s="3"/>
      <c r="AK59" s="4"/>
      <c r="AL59" s="4"/>
      <c r="AM59" s="3"/>
      <c r="AN59" s="3"/>
      <c r="AO59" s="3"/>
      <c r="AP59" s="3"/>
    </row>
    <row r="60" spans="1:45" x14ac:dyDescent="0.25">
      <c r="A60" s="1">
        <f t="shared" si="28"/>
        <v>55</v>
      </c>
      <c r="B60" s="1">
        <v>0.6</v>
      </c>
      <c r="C60" s="1">
        <v>0.3</v>
      </c>
      <c r="D60" s="10">
        <f>D59*J$2</f>
        <v>4.4127220768325502E-2</v>
      </c>
      <c r="E60" s="10">
        <f>E59</f>
        <v>0.11031805192081372</v>
      </c>
      <c r="F60" s="10">
        <f t="shared" si="30"/>
        <v>100.09808336226175</v>
      </c>
      <c r="G60" s="10">
        <f t="shared" si="31"/>
        <v>98.630308412823624</v>
      </c>
      <c r="H60" s="10">
        <f t="shared" si="6"/>
        <v>4.5323497949265796</v>
      </c>
      <c r="I60" s="10">
        <f t="shared" si="7"/>
        <v>4.5323497949265814</v>
      </c>
      <c r="J60" s="2">
        <f t="shared" si="29"/>
        <v>0.18605741427689515</v>
      </c>
      <c r="K60" s="2">
        <f t="shared" si="8"/>
        <v>0.21080059360922254</v>
      </c>
      <c r="L60" s="2">
        <f t="shared" si="9"/>
        <v>0.19830128988543483</v>
      </c>
      <c r="M60" s="10">
        <f t="shared" si="32"/>
        <v>0.15364059892862203</v>
      </c>
      <c r="N60" s="10">
        <f t="shared" si="33"/>
        <v>0.15124989822172086</v>
      </c>
      <c r="O60" s="10">
        <f t="shared" si="1"/>
        <v>0.14671322635178888</v>
      </c>
      <c r="P60" s="10">
        <f t="shared" si="12"/>
        <v>0.14585379242954599</v>
      </c>
      <c r="R60" s="10">
        <f t="shared" si="13"/>
        <v>1</v>
      </c>
      <c r="S60" s="10">
        <f t="shared" si="14"/>
        <v>0.14024285575377812</v>
      </c>
      <c r="T60" s="10">
        <f t="shared" si="2"/>
        <v>0.14024285575377812</v>
      </c>
      <c r="U60" s="2">
        <f t="shared" si="3"/>
        <v>0.25</v>
      </c>
      <c r="V60" s="2">
        <f t="shared" si="15"/>
        <v>0.25</v>
      </c>
      <c r="X60" s="10">
        <f t="shared" si="16"/>
        <v>1.0323172774906908E-2</v>
      </c>
      <c r="Y60" s="10">
        <f t="shared" si="17"/>
        <v>-3.4234264302626105E-2</v>
      </c>
      <c r="Z60" s="10">
        <f t="shared" si="18"/>
        <v>-1.0323172774906686E-2</v>
      </c>
      <c r="AA60" s="10">
        <f t="shared" si="19"/>
        <v>-4.8395641886172514E-2</v>
      </c>
      <c r="AB60" s="29"/>
      <c r="AC60" s="1">
        <f t="shared" si="20"/>
        <v>15.297753707464521</v>
      </c>
      <c r="AD60" s="1">
        <f t="shared" si="21"/>
        <v>9.7237062710858027</v>
      </c>
      <c r="AE60" s="1">
        <f t="shared" si="22"/>
        <v>12.572483474429081</v>
      </c>
      <c r="AF60" s="1">
        <f t="shared" si="23"/>
        <v>5.5740474363787182</v>
      </c>
      <c r="AG60" s="1">
        <f t="shared" si="24"/>
        <v>22.296189745514884</v>
      </c>
      <c r="AH60" s="2">
        <f t="shared" si="25"/>
        <v>0.24999999999999989</v>
      </c>
      <c r="AI60" s="3"/>
      <c r="AJ60" s="3"/>
      <c r="AK60" s="4"/>
      <c r="AL60" s="4"/>
      <c r="AM60" s="3"/>
      <c r="AN60" s="3"/>
      <c r="AO60" s="3"/>
      <c r="AP60" s="3"/>
    </row>
    <row r="61" spans="1:45" x14ac:dyDescent="0.25">
      <c r="A61" s="1">
        <f t="shared" si="28"/>
        <v>56</v>
      </c>
      <c r="B61" s="1">
        <v>0.6</v>
      </c>
      <c r="C61" s="1">
        <v>0.3</v>
      </c>
      <c r="D61" s="10">
        <f>D60</f>
        <v>4.4127220768325502E-2</v>
      </c>
      <c r="E61" s="10">
        <f>E60</f>
        <v>0.11031805192081372</v>
      </c>
      <c r="F61" s="10">
        <f t="shared" si="30"/>
        <v>98.597175996824191</v>
      </c>
      <c r="G61" s="10">
        <f t="shared" si="31"/>
        <v>100.10920742247235</v>
      </c>
      <c r="H61" s="10">
        <f t="shared" si="6"/>
        <v>4.5323497949265796</v>
      </c>
      <c r="I61" s="10">
        <f t="shared" si="7"/>
        <v>4.5323497949265814</v>
      </c>
      <c r="J61" s="2">
        <f t="shared" si="29"/>
        <v>0.23280089245443469</v>
      </c>
      <c r="K61" s="2">
        <f t="shared" si="8"/>
        <v>0.20746748195659159</v>
      </c>
      <c r="L61" s="2">
        <f t="shared" si="9"/>
        <v>0.22000268902806219</v>
      </c>
      <c r="M61" s="10">
        <f t="shared" si="32"/>
        <v>0.14521415553484052</v>
      </c>
      <c r="N61" s="10">
        <f t="shared" si="33"/>
        <v>0.14737517179067267</v>
      </c>
      <c r="O61" s="10">
        <f t="shared" si="1"/>
        <v>0.14225661731858547</v>
      </c>
      <c r="P61" s="10">
        <f t="shared" si="12"/>
        <v>0.14304755101153005</v>
      </c>
      <c r="R61" s="10">
        <f t="shared" si="13"/>
        <v>1</v>
      </c>
      <c r="S61" s="10">
        <f t="shared" si="14"/>
        <v>0.14057095129539887</v>
      </c>
      <c r="T61" s="10">
        <f t="shared" si="2"/>
        <v>0.14057095129539887</v>
      </c>
      <c r="U61" s="2">
        <f t="shared" si="3"/>
        <v>0.25</v>
      </c>
      <c r="V61" s="2">
        <f t="shared" si="15"/>
        <v>0.25</v>
      </c>
      <c r="X61" s="10">
        <f t="shared" si="16"/>
        <v>-1.038140344049554E-2</v>
      </c>
      <c r="Y61" s="10">
        <f t="shared" si="17"/>
        <v>-2.2107862817763557E-2</v>
      </c>
      <c r="Z61" s="10">
        <f t="shared" si="18"/>
        <v>1.0381403440495651E-2</v>
      </c>
      <c r="AA61" s="10">
        <f t="shared" si="19"/>
        <v>-7.1114531603367892E-3</v>
      </c>
      <c r="AB61" s="29"/>
      <c r="AC61" s="1">
        <f t="shared" si="20"/>
        <v>15.39467209452912</v>
      </c>
      <c r="AD61" s="1">
        <f t="shared" si="21"/>
        <v>9.8082030253853603</v>
      </c>
      <c r="AE61" s="1">
        <f t="shared" si="22"/>
        <v>12.537673251189668</v>
      </c>
      <c r="AF61" s="1">
        <f t="shared" si="23"/>
        <v>5.5864690691437602</v>
      </c>
      <c r="AG61" s="1">
        <f t="shared" si="24"/>
        <v>22.345876276575027</v>
      </c>
      <c r="AH61" s="2">
        <f t="shared" si="25"/>
        <v>0.25000000000000017</v>
      </c>
      <c r="AI61" s="3"/>
      <c r="AJ61" s="3"/>
      <c r="AK61" s="4"/>
      <c r="AL61" s="4"/>
      <c r="AM61" s="3"/>
      <c r="AN61" s="3"/>
      <c r="AO61" s="3"/>
      <c r="AP61" s="3"/>
    </row>
    <row r="62" spans="1:45" x14ac:dyDescent="0.25">
      <c r="A62" s="1">
        <f t="shared" si="28"/>
        <v>57</v>
      </c>
      <c r="B62" s="1">
        <v>0.6</v>
      </c>
      <c r="C62" s="1">
        <v>0.3</v>
      </c>
      <c r="D62" s="10">
        <f>D61</f>
        <v>4.4127220768325502E-2</v>
      </c>
      <c r="E62" s="10">
        <f>J$2*E61</f>
        <v>9.7602351984213034E-2</v>
      </c>
      <c r="F62" s="10">
        <f t="shared" si="30"/>
        <v>100.11084445329831</v>
      </c>
      <c r="G62" s="10">
        <f t="shared" si="31"/>
        <v>98.572326188846546</v>
      </c>
      <c r="H62" s="10">
        <f t="shared" si="6"/>
        <v>4.5323497949265796</v>
      </c>
      <c r="I62" s="10">
        <f t="shared" si="7"/>
        <v>5.122827368759248</v>
      </c>
      <c r="J62" s="2">
        <f t="shared" si="29"/>
        <v>0.17374895745278285</v>
      </c>
      <c r="K62" s="2">
        <f t="shared" si="8"/>
        <v>0.19888498880609551</v>
      </c>
      <c r="L62" s="2">
        <f t="shared" si="9"/>
        <v>0.18618382573154624</v>
      </c>
      <c r="M62" s="10">
        <f t="shared" si="32"/>
        <v>0.14374893298605446</v>
      </c>
      <c r="N62" s="10">
        <f t="shared" si="33"/>
        <v>0.14157777501093383</v>
      </c>
      <c r="O62" s="10">
        <f t="shared" si="1"/>
        <v>0.13589504892474136</v>
      </c>
      <c r="P62" s="10">
        <f t="shared" si="12"/>
        <v>0.13512243118278253</v>
      </c>
      <c r="R62" s="10">
        <f t="shared" si="13"/>
        <v>1</v>
      </c>
      <c r="S62" s="10">
        <f t="shared" si="14"/>
        <v>0.12874050688838828</v>
      </c>
      <c r="T62" s="10">
        <f t="shared" si="2"/>
        <v>0.12874050688838828</v>
      </c>
      <c r="U62" s="2">
        <f t="shared" si="3"/>
        <v>0.25</v>
      </c>
      <c r="V62" s="2">
        <f t="shared" si="15"/>
        <v>0.24999999999999978</v>
      </c>
      <c r="X62" s="10">
        <f t="shared" si="16"/>
        <v>1.059414638863565E-2</v>
      </c>
      <c r="Y62" s="10">
        <f t="shared" si="17"/>
        <v>-4.2611164321646355E-2</v>
      </c>
      <c r="Z62" s="10">
        <f t="shared" si="18"/>
        <v>-1.0594146388635317E-2</v>
      </c>
      <c r="AA62" s="10">
        <f t="shared" si="19"/>
        <v>-5.7324457550937957E-2</v>
      </c>
      <c r="AB62" s="29"/>
      <c r="AC62" s="1">
        <f t="shared" si="20"/>
        <v>14.038504211080649</v>
      </c>
      <c r="AD62" s="1">
        <f t="shared" si="21"/>
        <v>8.9227897913482703</v>
      </c>
      <c r="AE62" s="1">
        <f t="shared" si="22"/>
        <v>11.540067887581227</v>
      </c>
      <c r="AF62" s="1">
        <f t="shared" si="23"/>
        <v>5.1157144197323792</v>
      </c>
      <c r="AG62" s="1">
        <f t="shared" si="24"/>
        <v>20.462857678929495</v>
      </c>
      <c r="AH62" s="2">
        <f t="shared" si="25"/>
        <v>0.25000000000000028</v>
      </c>
      <c r="AI62" s="3"/>
      <c r="AJ62" s="3"/>
      <c r="AK62" s="4"/>
      <c r="AL62" s="4"/>
      <c r="AM62" s="3"/>
      <c r="AN62" s="3"/>
      <c r="AO62" s="3"/>
      <c r="AP62" s="3"/>
    </row>
    <row r="63" spans="1:45" x14ac:dyDescent="0.25">
      <c r="A63" s="1">
        <f t="shared" si="28"/>
        <v>58</v>
      </c>
      <c r="B63" s="1">
        <v>0.6</v>
      </c>
      <c r="C63" s="1">
        <v>0.3</v>
      </c>
      <c r="D63" s="10">
        <f>D62*J$2</f>
        <v>3.9040940793685232E-2</v>
      </c>
      <c r="E63" s="10">
        <f>E62</f>
        <v>9.7602351984213034E-2</v>
      </c>
      <c r="F63" s="10">
        <f t="shared" si="30"/>
        <v>98.585912522357575</v>
      </c>
      <c r="G63" s="10">
        <f t="shared" si="31"/>
        <v>100.07382274032753</v>
      </c>
      <c r="H63" s="10">
        <f t="shared" si="6"/>
        <v>5.1228273687592454</v>
      </c>
      <c r="I63" s="10">
        <f t="shared" si="7"/>
        <v>5.122827368759248</v>
      </c>
      <c r="J63" s="2">
        <f t="shared" si="29"/>
        <v>0.20258304562536544</v>
      </c>
      <c r="K63" s="2">
        <f t="shared" si="8"/>
        <v>0.1778358053868403</v>
      </c>
      <c r="L63" s="2">
        <f t="shared" si="9"/>
        <v>0.19008078724163036</v>
      </c>
      <c r="M63" s="10">
        <f t="shared" si="32"/>
        <v>0.13447044929991248</v>
      </c>
      <c r="N63" s="10">
        <f t="shared" si="33"/>
        <v>0.13656926597874988</v>
      </c>
      <c r="O63" s="10">
        <f t="shared" si="1"/>
        <v>0.12852411081194579</v>
      </c>
      <c r="P63" s="10">
        <f t="shared" si="12"/>
        <v>0.12927343923357382</v>
      </c>
      <c r="R63" s="10">
        <f t="shared" si="13"/>
        <v>1</v>
      </c>
      <c r="S63" s="10">
        <f t="shared" si="14"/>
        <v>0.12436587468206348</v>
      </c>
      <c r="T63" s="10">
        <f t="shared" si="2"/>
        <v>0.12436587468206348</v>
      </c>
      <c r="U63" s="2">
        <f t="shared" si="3"/>
        <v>0.25</v>
      </c>
      <c r="V63" s="2">
        <f t="shared" si="15"/>
        <v>0.25</v>
      </c>
      <c r="X63" s="10">
        <f t="shared" si="16"/>
        <v>-1.03961705008353E-2</v>
      </c>
      <c r="Y63" s="10">
        <f t="shared" si="17"/>
        <v>-4.2413559083389396E-2</v>
      </c>
      <c r="Z63" s="10">
        <f t="shared" si="18"/>
        <v>1.03961705008353E-2</v>
      </c>
      <c r="AA63" s="10">
        <f t="shared" si="19"/>
        <v>-2.7961163060720495E-2</v>
      </c>
      <c r="AB63" s="29"/>
      <c r="AC63" s="1">
        <f t="shared" si="20"/>
        <v>13.616327245383983</v>
      </c>
      <c r="AD63" s="1">
        <f t="shared" si="21"/>
        <v>8.6750288973737835</v>
      </c>
      <c r="AE63" s="1">
        <f t="shared" si="22"/>
        <v>11.09016449466702</v>
      </c>
      <c r="AF63" s="1">
        <f t="shared" si="23"/>
        <v>4.9412983480102</v>
      </c>
      <c r="AG63" s="1">
        <f t="shared" si="24"/>
        <v>19.765193392040803</v>
      </c>
      <c r="AH63" s="2">
        <f t="shared" si="25"/>
        <v>0.24999999999999994</v>
      </c>
      <c r="AI63" s="3"/>
      <c r="AJ63" s="3"/>
      <c r="AK63" s="4"/>
      <c r="AL63" s="4"/>
      <c r="AM63" s="3"/>
      <c r="AN63" s="3"/>
      <c r="AO63" s="3"/>
      <c r="AP63" s="3"/>
    </row>
    <row r="64" spans="1:45" x14ac:dyDescent="0.25">
      <c r="A64" s="1">
        <f t="shared" si="28"/>
        <v>59</v>
      </c>
      <c r="B64" s="1">
        <v>0.6</v>
      </c>
      <c r="C64" s="1">
        <v>0.3</v>
      </c>
      <c r="D64" s="10">
        <f>D63</f>
        <v>3.9040940793685232E-2</v>
      </c>
      <c r="E64" s="10">
        <f>E63</f>
        <v>9.7602351984213034E-2</v>
      </c>
      <c r="F64" s="10">
        <f t="shared" si="30"/>
        <v>100.06438845472053</v>
      </c>
      <c r="G64" s="10">
        <f t="shared" si="31"/>
        <v>98.573032874964397</v>
      </c>
      <c r="H64" s="10">
        <f t="shared" si="6"/>
        <v>5.1228273687592454</v>
      </c>
      <c r="I64" s="10">
        <f t="shared" si="7"/>
        <v>5.122827368759248</v>
      </c>
      <c r="J64" s="2">
        <f t="shared" si="29"/>
        <v>0.21479530694039162</v>
      </c>
      <c r="K64" s="2">
        <f t="shared" si="8"/>
        <v>0.24011460367317916</v>
      </c>
      <c r="L64" s="2">
        <f t="shared" si="9"/>
        <v>0.22732438701499769</v>
      </c>
      <c r="M64" s="10">
        <f t="shared" si="32"/>
        <v>0.12987430624332913</v>
      </c>
      <c r="N64" s="10">
        <f t="shared" si="33"/>
        <v>0.12794331867815303</v>
      </c>
      <c r="O64" s="10">
        <f t="shared" si="1"/>
        <v>0.12704433301332094</v>
      </c>
      <c r="P64" s="10">
        <f t="shared" si="12"/>
        <v>0.12633334857439193</v>
      </c>
      <c r="R64" s="10">
        <f t="shared" si="13"/>
        <v>1</v>
      </c>
      <c r="S64" s="10">
        <f t="shared" si="14"/>
        <v>0.12407552995418165</v>
      </c>
      <c r="T64" s="10">
        <f t="shared" si="2"/>
        <v>0.12407552995418165</v>
      </c>
      <c r="U64" s="2">
        <f t="shared" si="3"/>
        <v>0.25</v>
      </c>
      <c r="V64" s="2">
        <f t="shared" si="15"/>
        <v>0.24999999999999978</v>
      </c>
      <c r="X64" s="10">
        <f t="shared" si="16"/>
        <v>1.0313737633842246E-2</v>
      </c>
      <c r="Y64" s="10">
        <f t="shared" si="17"/>
        <v>-1.3295520991359888E-2</v>
      </c>
      <c r="Z64" s="10">
        <f t="shared" si="18"/>
        <v>-1.0313737633842468E-2</v>
      </c>
      <c r="AA64" s="10">
        <f t="shared" si="19"/>
        <v>-2.8001324455154353E-2</v>
      </c>
      <c r="AB64" s="29"/>
      <c r="AC64" s="1">
        <f t="shared" si="20"/>
        <v>13.527567716030742</v>
      </c>
      <c r="AD64" s="1">
        <f t="shared" si="21"/>
        <v>8.5983590519881989</v>
      </c>
      <c r="AE64" s="1">
        <f t="shared" si="22"/>
        <v>11.118475604181981</v>
      </c>
      <c r="AF64" s="1">
        <f t="shared" si="23"/>
        <v>4.9292086640425428</v>
      </c>
      <c r="AG64" s="1">
        <f t="shared" si="24"/>
        <v>19.716834656170178</v>
      </c>
      <c r="AH64" s="2">
        <f t="shared" si="25"/>
        <v>0.24999999999999992</v>
      </c>
      <c r="AI64" s="3"/>
      <c r="AJ64" s="3"/>
      <c r="AK64" s="4"/>
      <c r="AL64" s="4"/>
      <c r="AM64" s="3"/>
      <c r="AN64" s="3"/>
      <c r="AO64" s="3"/>
      <c r="AP64" s="3"/>
    </row>
    <row r="65" spans="1:42" x14ac:dyDescent="0.25">
      <c r="A65" s="1">
        <f t="shared" si="28"/>
        <v>60</v>
      </c>
      <c r="B65" s="1">
        <v>0.6</v>
      </c>
      <c r="C65" s="1">
        <v>0.3</v>
      </c>
      <c r="D65" s="10">
        <f>D64</f>
        <v>3.9040940793685232E-2</v>
      </c>
      <c r="E65" s="10">
        <f>J$2*E64</f>
        <v>8.6352314485104706E-2</v>
      </c>
      <c r="F65" s="10">
        <f t="shared" si="30"/>
        <v>98.529051128856509</v>
      </c>
      <c r="G65" s="10">
        <f t="shared" si="31"/>
        <v>100.08548759570689</v>
      </c>
      <c r="H65" s="10">
        <f t="shared" si="6"/>
        <v>5.1228273687592454</v>
      </c>
      <c r="I65" s="10">
        <f t="shared" si="7"/>
        <v>5.7902327572962413</v>
      </c>
      <c r="J65" s="2">
        <f t="shared" si="29"/>
        <v>0.19097682654953885</v>
      </c>
      <c r="K65" s="2">
        <f t="shared" si="8"/>
        <v>0.16586619453699547</v>
      </c>
      <c r="L65" s="2">
        <f t="shared" si="9"/>
        <v>0.17828774180380758</v>
      </c>
      <c r="M65" s="10">
        <f t="shared" si="32"/>
        <v>0.12574740724684111</v>
      </c>
      <c r="N65" s="10">
        <f t="shared" si="33"/>
        <v>0.12764989611187708</v>
      </c>
      <c r="O65" s="10">
        <f t="shared" si="1"/>
        <v>0.11898163867976935</v>
      </c>
      <c r="P65" s="10">
        <f t="shared" si="12"/>
        <v>0.11965414247234639</v>
      </c>
      <c r="R65" s="10">
        <f t="shared" si="13"/>
        <v>1</v>
      </c>
      <c r="S65" s="10">
        <f t="shared" si="14"/>
        <v>0.11408708854410009</v>
      </c>
      <c r="T65" s="10">
        <f t="shared" si="2"/>
        <v>0.11408708854410009</v>
      </c>
      <c r="U65" s="2">
        <f t="shared" si="3"/>
        <v>0.25</v>
      </c>
      <c r="V65" s="2">
        <f t="shared" si="15"/>
        <v>0.25</v>
      </c>
      <c r="X65" s="10">
        <f t="shared" si="16"/>
        <v>-1.0654350666497447E-2</v>
      </c>
      <c r="Y65" s="10">
        <f t="shared" si="17"/>
        <v>-5.1353083142371969E-2</v>
      </c>
      <c r="Z65" s="10">
        <f t="shared" si="18"/>
        <v>1.0654350666497558E-2</v>
      </c>
      <c r="AA65" s="10">
        <f t="shared" si="19"/>
        <v>-3.6367567310788274E-2</v>
      </c>
      <c r="AB65" s="29"/>
      <c r="AC65" s="1">
        <f t="shared" si="20"/>
        <v>12.489280351839199</v>
      </c>
      <c r="AD65" s="1">
        <f t="shared" si="21"/>
        <v>7.9574094587162252</v>
      </c>
      <c r="AE65" s="1">
        <f t="shared" si="22"/>
        <v>10.170074113775662</v>
      </c>
      <c r="AF65" s="1">
        <f t="shared" si="23"/>
        <v>4.5318708931229734</v>
      </c>
      <c r="AG65" s="1">
        <f t="shared" si="24"/>
        <v>18.127483572491887</v>
      </c>
      <c r="AH65" s="2">
        <f t="shared" si="25"/>
        <v>0.25000000000000011</v>
      </c>
      <c r="AI65" s="3"/>
      <c r="AJ65" s="3"/>
      <c r="AK65" s="4"/>
      <c r="AL65" s="4"/>
      <c r="AM65" s="3"/>
      <c r="AN65" s="3"/>
      <c r="AO65" s="3"/>
      <c r="AP65" s="3"/>
    </row>
    <row r="66" spans="1:42" x14ac:dyDescent="0.25">
      <c r="A66" s="1">
        <f t="shared" si="28"/>
        <v>61</v>
      </c>
      <c r="B66" s="1">
        <v>0.6</v>
      </c>
      <c r="C66" s="1">
        <v>0.3</v>
      </c>
      <c r="D66" s="10">
        <f>D65*J$2</f>
        <v>3.4540925794041895E-2</v>
      </c>
      <c r="E66" s="10">
        <f>E65</f>
        <v>8.6352314485104706E-2</v>
      </c>
      <c r="F66" s="10">
        <f t="shared" si="30"/>
        <v>100.02837193659423</v>
      </c>
      <c r="G66" s="10">
        <f t="shared" si="31"/>
        <v>98.56248242732697</v>
      </c>
      <c r="H66" s="10">
        <f t="shared" si="6"/>
        <v>5.7902327572962395</v>
      </c>
      <c r="I66" s="10">
        <f t="shared" si="7"/>
        <v>5.7902327572962413</v>
      </c>
      <c r="J66" s="2">
        <f t="shared" si="29"/>
        <v>0.18606231010727803</v>
      </c>
      <c r="K66" s="2">
        <f t="shared" si="8"/>
        <v>0.210790718040756</v>
      </c>
      <c r="L66" s="2">
        <f t="shared" si="9"/>
        <v>0.19829895219355498</v>
      </c>
      <c r="M66" s="10">
        <f t="shared" si="32"/>
        <v>0.12026296245394551</v>
      </c>
      <c r="N66" s="10">
        <f t="shared" si="33"/>
        <v>0.11839274465442901</v>
      </c>
      <c r="O66" s="10">
        <f t="shared" si="1"/>
        <v>0.11484056951109774</v>
      </c>
      <c r="P66" s="10">
        <f t="shared" si="12"/>
        <v>0.11416824550223741</v>
      </c>
      <c r="R66" s="10">
        <f t="shared" si="13"/>
        <v>1</v>
      </c>
      <c r="S66" s="10">
        <f t="shared" si="14"/>
        <v>0.10977626309427013</v>
      </c>
      <c r="T66" s="10">
        <f t="shared" si="2"/>
        <v>0.10977626309427013</v>
      </c>
      <c r="U66" s="2">
        <f t="shared" si="3"/>
        <v>0.25</v>
      </c>
      <c r="V66" s="2">
        <f t="shared" si="15"/>
        <v>0.25</v>
      </c>
      <c r="X66" s="10">
        <f t="shared" si="16"/>
        <v>1.031703139202711E-2</v>
      </c>
      <c r="Y66" s="10">
        <f t="shared" si="17"/>
        <v>-3.4236518341235089E-2</v>
      </c>
      <c r="Z66" s="10">
        <f t="shared" si="18"/>
        <v>-1.0317031392026776E-2</v>
      </c>
      <c r="AA66" s="10">
        <f t="shared" si="19"/>
        <v>-4.8389528420159311E-2</v>
      </c>
      <c r="AB66" s="29"/>
      <c r="AC66" s="1">
        <f t="shared" si="20"/>
        <v>11.966171051357868</v>
      </c>
      <c r="AD66" s="1">
        <f t="shared" si="21"/>
        <v>7.6060586760039257</v>
      </c>
      <c r="AE66" s="1">
        <f t="shared" si="22"/>
        <v>9.8343908254118304</v>
      </c>
      <c r="AF66" s="1">
        <f t="shared" si="23"/>
        <v>4.3601123753539426</v>
      </c>
      <c r="AG66" s="1">
        <f t="shared" si="24"/>
        <v>17.440449501415756</v>
      </c>
      <c r="AH66" s="2">
        <f t="shared" si="25"/>
        <v>0.25000000000000022</v>
      </c>
      <c r="AI66" s="3"/>
      <c r="AJ66" s="3"/>
      <c r="AK66" s="4"/>
      <c r="AL66" s="4"/>
      <c r="AM66" s="3"/>
      <c r="AN66" s="3"/>
      <c r="AO66" s="3"/>
      <c r="AP66" s="3"/>
    </row>
    <row r="67" spans="1:42" x14ac:dyDescent="0.25">
      <c r="A67" s="1">
        <f t="shared" si="28"/>
        <v>62</v>
      </c>
      <c r="B67" s="1">
        <v>0.6</v>
      </c>
      <c r="C67" s="1">
        <v>0.3</v>
      </c>
      <c r="D67" s="10">
        <f>D66</f>
        <v>3.4540925794041895E-2</v>
      </c>
      <c r="E67" s="10">
        <f>E66</f>
        <v>8.6352314485104706E-2</v>
      </c>
      <c r="F67" s="10">
        <f t="shared" si="30"/>
        <v>98.529405250575351</v>
      </c>
      <c r="G67" s="10">
        <f t="shared" si="31"/>
        <v>100.03948215040087</v>
      </c>
      <c r="H67" s="10">
        <f t="shared" si="6"/>
        <v>5.7902327572962395</v>
      </c>
      <c r="I67" s="10">
        <f t="shared" si="7"/>
        <v>5.7902327572962413</v>
      </c>
      <c r="J67" s="2">
        <f t="shared" si="29"/>
        <v>0.23279547055789385</v>
      </c>
      <c r="K67" s="2">
        <f t="shared" si="8"/>
        <v>0.20747719111877694</v>
      </c>
      <c r="L67" s="2">
        <f t="shared" si="9"/>
        <v>0.22000498992634965</v>
      </c>
      <c r="M67" s="10">
        <f t="shared" si="32"/>
        <v>0.1136678546860375</v>
      </c>
      <c r="N67" s="10">
        <f t="shared" si="33"/>
        <v>0.11535840175447233</v>
      </c>
      <c r="O67" s="10">
        <f t="shared" si="1"/>
        <v>0.11135277510079034</v>
      </c>
      <c r="P67" s="10">
        <f t="shared" si="12"/>
        <v>0.1119715178585491</v>
      </c>
      <c r="R67" s="10">
        <f t="shared" si="13"/>
        <v>1</v>
      </c>
      <c r="S67" s="10">
        <f t="shared" si="14"/>
        <v>0.11003292911215198</v>
      </c>
      <c r="T67" s="10">
        <f t="shared" si="2"/>
        <v>0.11003292911215198</v>
      </c>
      <c r="U67" s="2">
        <f t="shared" si="3"/>
        <v>0.25</v>
      </c>
      <c r="V67" s="2">
        <f t="shared" si="15"/>
        <v>0.25</v>
      </c>
      <c r="X67" s="10">
        <f t="shared" si="16"/>
        <v>-1.0375184640933122E-2</v>
      </c>
      <c r="Y67" s="10">
        <f t="shared" si="17"/>
        <v>-2.2105043565655791E-2</v>
      </c>
      <c r="Z67" s="10">
        <f t="shared" si="18"/>
        <v>1.0375184640933233E-2</v>
      </c>
      <c r="AA67" s="10">
        <f t="shared" si="19"/>
        <v>-7.1176742578645813E-3</v>
      </c>
      <c r="AB67" s="29"/>
      <c r="AC67" s="1">
        <f t="shared" si="20"/>
        <v>12.041937698869638</v>
      </c>
      <c r="AD67" s="1">
        <f t="shared" si="21"/>
        <v>7.6721144366155372</v>
      </c>
      <c r="AE67" s="1">
        <f t="shared" si="22"/>
        <v>9.8071786124008664</v>
      </c>
      <c r="AF67" s="1">
        <f t="shared" si="23"/>
        <v>4.3698232622541013</v>
      </c>
      <c r="AG67" s="1">
        <f t="shared" si="24"/>
        <v>17.479293049016405</v>
      </c>
      <c r="AH67" s="2">
        <f t="shared" si="25"/>
        <v>0.25</v>
      </c>
      <c r="AI67" s="3"/>
      <c r="AJ67" s="3"/>
      <c r="AK67" s="4"/>
      <c r="AL67" s="4"/>
      <c r="AM67" s="3"/>
      <c r="AN67" s="3"/>
      <c r="AO67" s="3"/>
      <c r="AP67" s="3"/>
    </row>
    <row r="68" spans="1:42" x14ac:dyDescent="0.25">
      <c r="A68" s="1">
        <f t="shared" si="28"/>
        <v>63</v>
      </c>
      <c r="B68" s="1">
        <v>0.6</v>
      </c>
      <c r="C68" s="1">
        <v>0.3</v>
      </c>
      <c r="D68" s="10">
        <f>D67</f>
        <v>3.4540925794041895E-2</v>
      </c>
      <c r="E68" s="10">
        <f>J$2*E67</f>
        <v>7.6399001308293593E-2</v>
      </c>
      <c r="F68" s="10">
        <f t="shared" si="30"/>
        <v>100.0411298297284</v>
      </c>
      <c r="G68" s="10">
        <f t="shared" si="31"/>
        <v>98.504588646599657</v>
      </c>
      <c r="H68" s="10">
        <f t="shared" si="6"/>
        <v>5.7902327572962395</v>
      </c>
      <c r="I68" s="10">
        <f t="shared" si="7"/>
        <v>6.5445881678786009</v>
      </c>
      <c r="J68" s="2">
        <f t="shared" si="29"/>
        <v>0.1737540621000675</v>
      </c>
      <c r="K68" s="2">
        <f t="shared" si="8"/>
        <v>0.19887507459065268</v>
      </c>
      <c r="L68" s="2">
        <f t="shared" si="9"/>
        <v>0.18618157974238092</v>
      </c>
      <c r="M68" s="10">
        <f t="shared" si="32"/>
        <v>0.1125201928777302</v>
      </c>
      <c r="N68" s="10">
        <f t="shared" si="33"/>
        <v>0.11082172203025899</v>
      </c>
      <c r="O68" s="10">
        <f t="shared" si="1"/>
        <v>0.10637256514589878</v>
      </c>
      <c r="P68" s="10">
        <f t="shared" si="12"/>
        <v>0.10576815669599883</v>
      </c>
      <c r="R68" s="10">
        <f t="shared" si="13"/>
        <v>1</v>
      </c>
      <c r="S68" s="10">
        <f t="shared" si="14"/>
        <v>0.10077268330611815</v>
      </c>
      <c r="T68" s="10">
        <f t="shared" si="2"/>
        <v>0.10077268330611815</v>
      </c>
      <c r="U68" s="2">
        <f t="shared" si="3"/>
        <v>0.25</v>
      </c>
      <c r="V68" s="2">
        <f t="shared" si="15"/>
        <v>0.25</v>
      </c>
      <c r="X68" s="10">
        <f t="shared" si="16"/>
        <v>1.0587837813381684E-2</v>
      </c>
      <c r="Y68" s="10">
        <f t="shared" si="17"/>
        <v>-4.2613591264805128E-2</v>
      </c>
      <c r="Z68" s="10">
        <f t="shared" si="18"/>
        <v>-1.0587837813381684E-2</v>
      </c>
      <c r="AA68" s="10">
        <f t="shared" si="19"/>
        <v>-5.7318179744494713E-2</v>
      </c>
      <c r="AB68" s="29"/>
      <c r="AC68" s="1">
        <f t="shared" si="20"/>
        <v>10.981165438685249</v>
      </c>
      <c r="AD68" s="1">
        <f t="shared" si="21"/>
        <v>6.9795684767251078</v>
      </c>
      <c r="AE68" s="1">
        <f t="shared" si="22"/>
        <v>9.0268193711154492</v>
      </c>
      <c r="AF68" s="1">
        <f t="shared" si="23"/>
        <v>4.001596961960141</v>
      </c>
      <c r="AG68" s="1">
        <f t="shared" si="24"/>
        <v>16.006387847840557</v>
      </c>
      <c r="AH68" s="2">
        <f t="shared" si="25"/>
        <v>0.25000000000000011</v>
      </c>
      <c r="AI68" s="3"/>
      <c r="AJ68" s="3"/>
      <c r="AK68" s="4"/>
      <c r="AL68" s="4"/>
      <c r="AM68" s="3"/>
      <c r="AN68" s="3"/>
      <c r="AO68" s="3"/>
      <c r="AP68" s="3"/>
    </row>
    <row r="69" spans="1:42" x14ac:dyDescent="0.25">
      <c r="A69" s="1">
        <f t="shared" si="28"/>
        <v>64</v>
      </c>
      <c r="B69" s="1">
        <v>0.6</v>
      </c>
      <c r="C69" s="1">
        <v>0.3</v>
      </c>
      <c r="D69" s="10">
        <f>D68*J$2</f>
        <v>3.0559600523317448E-2</v>
      </c>
      <c r="E69" s="10">
        <f>E68</f>
        <v>7.6399001308293593E-2</v>
      </c>
      <c r="F69" s="10">
        <f t="shared" si="30"/>
        <v>98.518170339681333</v>
      </c>
      <c r="G69" s="10">
        <f t="shared" si="31"/>
        <v>100.004156857673</v>
      </c>
      <c r="H69" s="10">
        <f t="shared" si="6"/>
        <v>6.5445881678785991</v>
      </c>
      <c r="I69" s="10">
        <f t="shared" si="7"/>
        <v>6.5445881678786009</v>
      </c>
      <c r="J69" s="2">
        <f t="shared" ref="J69:J100" si="34">(M70/(M69*B69+N69*H69*D69)-1)</f>
        <v>0.20257806946371093</v>
      </c>
      <c r="K69" s="2">
        <f t="shared" si="8"/>
        <v>0.17784561576385616</v>
      </c>
      <c r="L69" s="2">
        <f t="shared" si="9"/>
        <v>0.19008335828769241</v>
      </c>
      <c r="M69" s="10">
        <f t="shared" si="32"/>
        <v>0.10525810935549956</v>
      </c>
      <c r="N69" s="10">
        <f t="shared" si="33"/>
        <v>0.10689999652141868</v>
      </c>
      <c r="O69" s="10">
        <f t="shared" ref="O69:O132" si="35">(M69*B69+N69*H69*D69)*(1+L69)</f>
        <v>0.10060353593351416</v>
      </c>
      <c r="P69" s="10">
        <f t="shared" si="12"/>
        <v>0.10118973071121813</v>
      </c>
      <c r="R69" s="10">
        <f t="shared" si="13"/>
        <v>1</v>
      </c>
      <c r="S69" s="10">
        <f t="shared" ref="S69:S132" si="36">R69*T69</f>
        <v>9.7348289175432395E-2</v>
      </c>
      <c r="T69" s="10">
        <f t="shared" ref="T69:T132" si="37">(D69*F69+E69*G69)/(R69*F69+G69-R69*(B69*F69+C69*G69))</f>
        <v>9.7348289175432395E-2</v>
      </c>
      <c r="U69" s="2">
        <f t="shared" ref="U69:U132" si="38">S69/(S69*B69+T69*H69*D69)-1</f>
        <v>0.25</v>
      </c>
      <c r="V69" s="2">
        <f t="shared" si="15"/>
        <v>0.25000000000000022</v>
      </c>
      <c r="X69" s="10">
        <f t="shared" si="16"/>
        <v>-1.0389937662500737E-2</v>
      </c>
      <c r="Y69" s="10">
        <f t="shared" si="17"/>
        <v>-4.2410928945731396E-2</v>
      </c>
      <c r="Z69" s="10">
        <f t="shared" si="18"/>
        <v>1.0389937662500737E-2</v>
      </c>
      <c r="AA69" s="10">
        <f t="shared" si="19"/>
        <v>-2.7967253789599855E-2</v>
      </c>
      <c r="AB69" s="29"/>
      <c r="AC69" s="1">
        <f t="shared" si="20"/>
        <v>10.65089364047296</v>
      </c>
      <c r="AD69" s="1">
        <f t="shared" si="21"/>
        <v>6.7857318573153869</v>
      </c>
      <c r="AE69" s="1">
        <f t="shared" si="22"/>
        <v>8.6749152753148966</v>
      </c>
      <c r="AF69" s="1">
        <f t="shared" si="23"/>
        <v>3.8651617831575731</v>
      </c>
      <c r="AG69" s="1">
        <f t="shared" si="24"/>
        <v>15.460647132630283</v>
      </c>
      <c r="AH69" s="2">
        <f t="shared" si="25"/>
        <v>0.25000000000000017</v>
      </c>
      <c r="AI69" s="3"/>
      <c r="AJ69" s="3"/>
      <c r="AK69" s="4"/>
      <c r="AL69" s="4"/>
      <c r="AM69" s="3"/>
      <c r="AN69" s="3"/>
      <c r="AO69" s="3"/>
      <c r="AP69" s="3"/>
    </row>
    <row r="70" spans="1:42" x14ac:dyDescent="0.25">
      <c r="A70" s="1">
        <f t="shared" si="28"/>
        <v>65</v>
      </c>
      <c r="B70" s="1">
        <v>0.6</v>
      </c>
      <c r="C70" s="1">
        <v>0.3</v>
      </c>
      <c r="D70" s="10">
        <f>D69</f>
        <v>3.0559600523317448E-2</v>
      </c>
      <c r="E70" s="10">
        <f>E69</f>
        <v>7.6399001308293593E-2</v>
      </c>
      <c r="F70" s="10">
        <f t="shared" ref="F70:F101" si="39">F69*(E$2+G$2*(J69-K69))</f>
        <v>99.9947475681128</v>
      </c>
      <c r="G70" s="10">
        <f t="shared" ref="G70:G101" si="40">G69*(E$2+G$2*(K69-J69))</f>
        <v>98.505307861032094</v>
      </c>
      <c r="H70" s="10">
        <f t="shared" ref="H70:H133" si="41">0.2/D70</f>
        <v>6.5445881678785991</v>
      </c>
      <c r="I70" s="10">
        <f t="shared" ref="I70:I133" si="42">0.5/E70</f>
        <v>6.5445881678786009</v>
      </c>
      <c r="J70" s="2">
        <f t="shared" si="34"/>
        <v>0.21480064184832393</v>
      </c>
      <c r="K70" s="2">
        <f t="shared" ref="K70:K133" si="43">(N71/(M70*C70+N70*I70*E70)-1)</f>
        <v>0.24010481378747328</v>
      </c>
      <c r="L70" s="2">
        <f t="shared" ref="L70:L133" si="44">($M71*$F70+$N71*$G70)/($M70*$B70*$F70+$M70*$C70*$G70+$N70*$H70*$D70*$F70+$N70*$I70*$E70*$G70)-1</f>
        <v>0.22732231523600954</v>
      </c>
      <c r="M70" s="10">
        <f t="shared" ref="M70:M101" si="45">(M69*(B69*F69+C69*G69)+(D69*F69+E69*G69))/(2*F69)</f>
        <v>0.10165977465496311</v>
      </c>
      <c r="N70" s="10">
        <f t="shared" ref="N70:N101" si="46">M70*F69/G69</f>
        <v>0.10014918690235255</v>
      </c>
      <c r="O70" s="10">
        <f t="shared" si="35"/>
        <v>9.9444652385140025E-2</v>
      </c>
      <c r="P70" s="10">
        <f t="shared" ref="P70:P133" si="47">(M70*C70+N70*I70*E70)*(1+L70)</f>
        <v>9.8888458967769682E-2</v>
      </c>
      <c r="R70" s="10">
        <f t="shared" ref="R70:R133" si="48">(B70-I70*E70+((B70-I70*E70)^2+4*C70*H70*D70)^0.5)/(2*C70)</f>
        <v>1</v>
      </c>
      <c r="S70" s="10">
        <f t="shared" si="36"/>
        <v>9.7121155385447411E-2</v>
      </c>
      <c r="T70" s="10">
        <f t="shared" si="37"/>
        <v>9.7121155385447411E-2</v>
      </c>
      <c r="U70" s="2">
        <f t="shared" si="38"/>
        <v>0.25</v>
      </c>
      <c r="V70" s="2">
        <f t="shared" ref="V70:V133" si="49">T70/(S70*C70+T70*I70*E70)-1</f>
        <v>0.25</v>
      </c>
      <c r="X70" s="10">
        <f t="shared" ref="X70:X133" si="50">O70/M71-1</f>
        <v>1.030759530109715E-2</v>
      </c>
      <c r="Y70" s="10">
        <f t="shared" ref="Y70:Y133" si="51">S70/M71-1</f>
        <v>-1.329796427547314E-2</v>
      </c>
      <c r="Z70" s="10">
        <f t="shared" ref="Z70:Z133" si="52">P70/N71-1</f>
        <v>-1.030759530109715E-2</v>
      </c>
      <c r="AA70" s="10">
        <f t="shared" ref="AA70:AA133" si="53">T70/N71-1</f>
        <v>-2.7995068141497992E-2</v>
      </c>
      <c r="AB70" s="29"/>
      <c r="AC70" s="1">
        <f t="shared" ref="AC70:AC133" si="54">C$2*(D70*F70+E70*G70)</f>
        <v>10.581506684260351</v>
      </c>
      <c r="AD70" s="1">
        <f t="shared" ref="AD70:AD133" si="55">T70*(H70*D70*F70+I70*E70*G70)</f>
        <v>6.7257957387895706</v>
      </c>
      <c r="AE70" s="1">
        <f t="shared" ref="AE70:AE133" si="56">S70*(B70*F70+C70*G70)</f>
        <v>8.6970480430935542</v>
      </c>
      <c r="AF70" s="1">
        <f t="shared" ref="AF70:AF133" si="57">AC70-AD70</f>
        <v>3.8557109454707801</v>
      </c>
      <c r="AG70" s="1">
        <f t="shared" ref="AG70:AG133" si="58">AE70+AD70</f>
        <v>15.422843781883124</v>
      </c>
      <c r="AH70" s="2">
        <f t="shared" ref="AH70:AH133" si="59">AF70/AG70</f>
        <v>0.24999999999999994</v>
      </c>
      <c r="AI70" s="3"/>
      <c r="AJ70" s="3"/>
      <c r="AK70" s="4"/>
      <c r="AL70" s="4"/>
      <c r="AM70" s="3"/>
      <c r="AN70" s="3"/>
      <c r="AO70" s="3"/>
      <c r="AP70" s="3"/>
    </row>
    <row r="71" spans="1:42" x14ac:dyDescent="0.25">
      <c r="A71" s="1">
        <f t="shared" ref="A71:A134" si="60">1+A70</f>
        <v>66</v>
      </c>
      <c r="B71" s="1">
        <v>0.6</v>
      </c>
      <c r="C71" s="1">
        <v>0.3</v>
      </c>
      <c r="D71" s="10">
        <f>D70</f>
        <v>3.0559600523317448E-2</v>
      </c>
      <c r="E71" s="10">
        <f>J$2*E70</f>
        <v>6.7592946821494443E-2</v>
      </c>
      <c r="F71" s="10">
        <f t="shared" si="39"/>
        <v>98.461395291114727</v>
      </c>
      <c r="G71" s="10">
        <f t="shared" si="40"/>
        <v>100.01582058073495</v>
      </c>
      <c r="H71" s="10">
        <f t="shared" si="41"/>
        <v>6.5445881678785991</v>
      </c>
      <c r="I71" s="10">
        <f t="shared" si="42"/>
        <v>7.3972215077476227</v>
      </c>
      <c r="J71" s="2">
        <f t="shared" si="34"/>
        <v>0.19097163735554168</v>
      </c>
      <c r="K71" s="2">
        <f t="shared" si="43"/>
        <v>0.16587600431993677</v>
      </c>
      <c r="L71" s="2">
        <f t="shared" si="44"/>
        <v>0.17829021211685281</v>
      </c>
      <c r="M71" s="10">
        <f t="shared" si="45"/>
        <v>9.843007500651621E-2</v>
      </c>
      <c r="N71" s="10">
        <f t="shared" si="46"/>
        <v>9.9918377162705241E-2</v>
      </c>
      <c r="O71" s="10">
        <f t="shared" si="35"/>
        <v>9.3134085539146566E-2</v>
      </c>
      <c r="P71" s="10">
        <f t="shared" si="47"/>
        <v>9.3660181098139547E-2</v>
      </c>
      <c r="R71" s="10">
        <f t="shared" si="48"/>
        <v>1</v>
      </c>
      <c r="S71" s="10">
        <f t="shared" si="36"/>
        <v>8.9302513487787047E-2</v>
      </c>
      <c r="T71" s="10">
        <f t="shared" si="37"/>
        <v>8.9302513487787047E-2</v>
      </c>
      <c r="U71" s="2">
        <f t="shared" si="38"/>
        <v>0.25</v>
      </c>
      <c r="V71" s="2">
        <f t="shared" si="49"/>
        <v>0.25</v>
      </c>
      <c r="X71" s="10">
        <f t="shared" si="50"/>
        <v>-1.0647965779308488E-2</v>
      </c>
      <c r="Y71" s="10">
        <f t="shared" si="51"/>
        <v>-5.1350288471705863E-2</v>
      </c>
      <c r="Z71" s="10">
        <f t="shared" si="52"/>
        <v>1.0647965779308821E-2</v>
      </c>
      <c r="AA71" s="10">
        <f t="shared" si="53"/>
        <v>-3.6373808621601667E-2</v>
      </c>
      <c r="AB71" s="29"/>
      <c r="AC71" s="1">
        <f t="shared" si="54"/>
        <v>9.7693049488866635</v>
      </c>
      <c r="AD71" s="1">
        <f t="shared" si="55"/>
        <v>6.2244020994038074</v>
      </c>
      <c r="AE71" s="1">
        <f t="shared" si="56"/>
        <v>7.955209298527615</v>
      </c>
      <c r="AF71" s="1">
        <f t="shared" si="57"/>
        <v>3.5449028494828561</v>
      </c>
      <c r="AG71" s="1">
        <f t="shared" si="58"/>
        <v>14.179611397931422</v>
      </c>
      <c r="AH71" s="2">
        <f t="shared" si="59"/>
        <v>0.25000000000000006</v>
      </c>
      <c r="AI71" s="3"/>
      <c r="AJ71" s="3"/>
      <c r="AK71" s="4"/>
      <c r="AL71" s="4"/>
      <c r="AM71" s="3"/>
      <c r="AN71" s="3"/>
      <c r="AO71" s="3"/>
      <c r="AP71" s="3"/>
    </row>
    <row r="72" spans="1:42" x14ac:dyDescent="0.25">
      <c r="A72" s="1">
        <f t="shared" si="60"/>
        <v>67</v>
      </c>
      <c r="B72" s="1">
        <v>0.6</v>
      </c>
      <c r="C72" s="1">
        <v>0.3</v>
      </c>
      <c r="D72" s="10">
        <f>D71*J$2</f>
        <v>2.7037178728597785E-2</v>
      </c>
      <c r="E72" s="10">
        <f>E71</f>
        <v>6.7592946821494443E-2</v>
      </c>
      <c r="F72" s="10">
        <f t="shared" si="39"/>
        <v>99.958791624020805</v>
      </c>
      <c r="G72" s="10">
        <f t="shared" si="40"/>
        <v>98.494784620119233</v>
      </c>
      <c r="H72" s="10">
        <f t="shared" si="41"/>
        <v>7.3972215077476209</v>
      </c>
      <c r="I72" s="10">
        <f t="shared" si="42"/>
        <v>7.3972215077476227</v>
      </c>
      <c r="J72" s="2">
        <f t="shared" si="34"/>
        <v>0.18606720694635781</v>
      </c>
      <c r="K72" s="2">
        <f t="shared" si="43"/>
        <v>0.21078084049994694</v>
      </c>
      <c r="L72" s="2">
        <f t="shared" si="44"/>
        <v>0.19829661396013631</v>
      </c>
      <c r="M72" s="10">
        <f t="shared" si="45"/>
        <v>9.4136447207598756E-2</v>
      </c>
      <c r="N72" s="10">
        <f t="shared" si="46"/>
        <v>9.2673397928346252E-2</v>
      </c>
      <c r="O72" s="10">
        <f t="shared" si="35"/>
        <v>8.9892075351805156E-2</v>
      </c>
      <c r="P72" s="10">
        <f t="shared" si="47"/>
        <v>8.9366125252589634E-2</v>
      </c>
      <c r="R72" s="10">
        <f t="shared" si="48"/>
        <v>1</v>
      </c>
      <c r="S72" s="10">
        <f t="shared" si="36"/>
        <v>8.5928284017624215E-2</v>
      </c>
      <c r="T72" s="10">
        <f t="shared" si="37"/>
        <v>8.5928284017624215E-2</v>
      </c>
      <c r="U72" s="2">
        <f t="shared" si="38"/>
        <v>0.25</v>
      </c>
      <c r="V72" s="2">
        <f t="shared" si="49"/>
        <v>0.25</v>
      </c>
      <c r="X72" s="10">
        <f t="shared" si="50"/>
        <v>1.0310888744040181E-2</v>
      </c>
      <c r="Y72" s="10">
        <f t="shared" si="51"/>
        <v>-3.4238772947042806E-2</v>
      </c>
      <c r="Z72" s="10">
        <f t="shared" si="52"/>
        <v>-1.0310888744040292E-2</v>
      </c>
      <c r="AA72" s="10">
        <f t="shared" si="53"/>
        <v>-4.838341372881827E-2</v>
      </c>
      <c r="AB72" s="29"/>
      <c r="AC72" s="1">
        <f t="shared" si="54"/>
        <v>9.3601564536555824</v>
      </c>
      <c r="AD72" s="1">
        <f t="shared" si="55"/>
        <v>5.9496014008916402</v>
      </c>
      <c r="AE72" s="1">
        <f t="shared" si="56"/>
        <v>7.6926188101641246</v>
      </c>
      <c r="AF72" s="1">
        <f t="shared" si="57"/>
        <v>3.4105550527639421</v>
      </c>
      <c r="AG72" s="1">
        <f t="shared" si="58"/>
        <v>13.642220211055765</v>
      </c>
      <c r="AH72" s="2">
        <f t="shared" si="59"/>
        <v>0.25000000000000006</v>
      </c>
      <c r="AI72" s="3"/>
      <c r="AJ72" s="3"/>
      <c r="AK72" s="4"/>
      <c r="AL72" s="4"/>
      <c r="AM72" s="3"/>
      <c r="AN72" s="3"/>
      <c r="AO72" s="3"/>
      <c r="AP72" s="3"/>
    </row>
    <row r="73" spans="1:42" x14ac:dyDescent="0.25">
      <c r="A73" s="1">
        <f t="shared" si="60"/>
        <v>68</v>
      </c>
      <c r="B73" s="1">
        <v>0.6</v>
      </c>
      <c r="C73" s="1">
        <v>0.3</v>
      </c>
      <c r="D73" s="10">
        <f>D72</f>
        <v>2.7037178728597785E-2</v>
      </c>
      <c r="E73" s="10">
        <f>E72</f>
        <v>6.7592946821494443E-2</v>
      </c>
      <c r="F73" s="10">
        <f t="shared" si="39"/>
        <v>98.46176258634749</v>
      </c>
      <c r="G73" s="10">
        <f t="shared" si="40"/>
        <v>99.96988801262826</v>
      </c>
      <c r="H73" s="10">
        <f t="shared" si="41"/>
        <v>7.3972215077476209</v>
      </c>
      <c r="I73" s="10">
        <f t="shared" si="42"/>
        <v>7.3972215077476227</v>
      </c>
      <c r="J73" s="2">
        <f t="shared" si="34"/>
        <v>0.23279004759758504</v>
      </c>
      <c r="K73" s="2">
        <f t="shared" si="43"/>
        <v>0.20748690226101996</v>
      </c>
      <c r="L73" s="2">
        <f t="shared" si="44"/>
        <v>0.22000729122001883</v>
      </c>
      <c r="M73" s="10">
        <f t="shared" si="45"/>
        <v>8.8974667454642359E-2</v>
      </c>
      <c r="N73" s="10">
        <f t="shared" si="46"/>
        <v>9.0297169319343146E-2</v>
      </c>
      <c r="O73" s="10">
        <f t="shared" si="35"/>
        <v>8.716248680634954E-2</v>
      </c>
      <c r="P73" s="10">
        <f t="shared" si="47"/>
        <v>8.7646525381625678E-2</v>
      </c>
      <c r="R73" s="10">
        <f t="shared" si="48"/>
        <v>1</v>
      </c>
      <c r="S73" s="10">
        <f t="shared" si="36"/>
        <v>8.6129071303420027E-2</v>
      </c>
      <c r="T73" s="10">
        <f t="shared" si="37"/>
        <v>8.6129071303420027E-2</v>
      </c>
      <c r="U73" s="2">
        <f t="shared" si="38"/>
        <v>0.24999999999999978</v>
      </c>
      <c r="V73" s="2">
        <f t="shared" si="49"/>
        <v>0.25</v>
      </c>
      <c r="X73" s="10">
        <f t="shared" si="50"/>
        <v>-1.0368964612000875E-2</v>
      </c>
      <c r="Y73" s="10">
        <f t="shared" si="51"/>
        <v>-2.2102223857142556E-2</v>
      </c>
      <c r="Z73" s="10">
        <f t="shared" si="52"/>
        <v>1.0368964612000653E-2</v>
      </c>
      <c r="AA73" s="10">
        <f t="shared" si="53"/>
        <v>-7.123896618575043E-3</v>
      </c>
      <c r="AB73" s="29"/>
      <c r="AC73" s="1">
        <f t="shared" si="54"/>
        <v>9.4193875971681766</v>
      </c>
      <c r="AD73" s="1">
        <f t="shared" si="55"/>
        <v>6.0012408405092756</v>
      </c>
      <c r="AE73" s="1">
        <f t="shared" si="56"/>
        <v>7.6713461861263346</v>
      </c>
      <c r="AF73" s="1">
        <f t="shared" si="57"/>
        <v>3.418146756658901</v>
      </c>
      <c r="AG73" s="1">
        <f t="shared" si="58"/>
        <v>13.672587026635611</v>
      </c>
      <c r="AH73" s="2">
        <f t="shared" si="59"/>
        <v>0.24999999999999986</v>
      </c>
      <c r="AI73" s="3"/>
      <c r="AJ73" s="3"/>
      <c r="AK73" s="4"/>
      <c r="AL73" s="4"/>
      <c r="AM73" s="3"/>
      <c r="AN73" s="3"/>
      <c r="AO73" s="3"/>
      <c r="AP73" s="3"/>
    </row>
    <row r="74" spans="1:42" x14ac:dyDescent="0.25">
      <c r="A74" s="1">
        <f t="shared" si="60"/>
        <v>69</v>
      </c>
      <c r="B74" s="1">
        <v>0.6</v>
      </c>
      <c r="C74" s="1">
        <v>0.3</v>
      </c>
      <c r="D74" s="10">
        <f>D73</f>
        <v>2.7037178728597785E-2</v>
      </c>
      <c r="E74" s="10">
        <f>J$2*E73</f>
        <v>5.9801913399061706E-2</v>
      </c>
      <c r="F74" s="10">
        <f t="shared" si="39"/>
        <v>99.971546313370425</v>
      </c>
      <c r="G74" s="10">
        <f t="shared" si="40"/>
        <v>98.436979133596083</v>
      </c>
      <c r="H74" s="10">
        <f t="shared" si="41"/>
        <v>7.3972215077476209</v>
      </c>
      <c r="I74" s="10">
        <f t="shared" si="42"/>
        <v>8.3609364915043844</v>
      </c>
      <c r="J74" s="2">
        <f t="shared" si="34"/>
        <v>0.17375916779722056</v>
      </c>
      <c r="K74" s="2">
        <f t="shared" si="43"/>
        <v>0.19886515841203467</v>
      </c>
      <c r="L74" s="2">
        <f t="shared" si="44"/>
        <v>0.18617933323396763</v>
      </c>
      <c r="M74" s="10">
        <f t="shared" si="45"/>
        <v>8.8075741048456738E-2</v>
      </c>
      <c r="N74" s="10">
        <f t="shared" si="46"/>
        <v>8.6747048307529398E-2</v>
      </c>
      <c r="O74" s="10">
        <f t="shared" si="35"/>
        <v>8.326368545885561E-2</v>
      </c>
      <c r="P74" s="10">
        <f t="shared" si="47"/>
        <v>8.2790865098003805E-2</v>
      </c>
      <c r="R74" s="10">
        <f t="shared" si="48"/>
        <v>1</v>
      </c>
      <c r="S74" s="10">
        <f t="shared" si="36"/>
        <v>7.8880640966612889E-2</v>
      </c>
      <c r="T74" s="10">
        <f t="shared" si="37"/>
        <v>7.8880640966612889E-2</v>
      </c>
      <c r="U74" s="2">
        <f t="shared" si="38"/>
        <v>0.25</v>
      </c>
      <c r="V74" s="2">
        <f t="shared" si="49"/>
        <v>0.25</v>
      </c>
      <c r="X74" s="10">
        <f t="shared" si="50"/>
        <v>1.058152794670475E-2</v>
      </c>
      <c r="Y74" s="10">
        <f t="shared" si="51"/>
        <v>-4.2616018806349132E-2</v>
      </c>
      <c r="Z74" s="10">
        <f t="shared" si="52"/>
        <v>-1.0581527946704417E-2</v>
      </c>
      <c r="AA74" s="10">
        <f t="shared" si="53"/>
        <v>-5.7311900686341399E-2</v>
      </c>
      <c r="AB74" s="29"/>
      <c r="AC74" s="1">
        <f t="shared" si="54"/>
        <v>8.5896682668614446</v>
      </c>
      <c r="AD74" s="1">
        <f t="shared" si="55"/>
        <v>5.4595499347619949</v>
      </c>
      <c r="AE74" s="1">
        <f t="shared" si="56"/>
        <v>7.0609233936357976</v>
      </c>
      <c r="AF74" s="1">
        <f t="shared" si="57"/>
        <v>3.1301183320994497</v>
      </c>
      <c r="AG74" s="1">
        <f t="shared" si="58"/>
        <v>12.520473328397792</v>
      </c>
      <c r="AH74" s="2">
        <f t="shared" si="59"/>
        <v>0.25000000000000017</v>
      </c>
      <c r="AI74" s="3"/>
      <c r="AJ74" s="3"/>
      <c r="AK74" s="4"/>
      <c r="AL74" s="4"/>
      <c r="AM74" s="3"/>
      <c r="AN74" s="3"/>
      <c r="AO74" s="3"/>
      <c r="AP74" s="3"/>
    </row>
    <row r="75" spans="1:42" x14ac:dyDescent="0.25">
      <c r="A75" s="1">
        <f t="shared" si="60"/>
        <v>70</v>
      </c>
      <c r="B75" s="1">
        <v>0.6</v>
      </c>
      <c r="C75" s="1">
        <v>0.3</v>
      </c>
      <c r="D75" s="10">
        <f>D74*J$2</f>
        <v>2.3920765359624688E-2</v>
      </c>
      <c r="E75" s="10">
        <f>E74</f>
        <v>5.9801913399061706E-2</v>
      </c>
      <c r="F75" s="10">
        <f t="shared" si="39"/>
        <v>98.450556183054303</v>
      </c>
      <c r="G75" s="10">
        <f t="shared" si="40"/>
        <v>99.934622005408983</v>
      </c>
      <c r="H75" s="10">
        <f t="shared" si="41"/>
        <v>8.3609364915043827</v>
      </c>
      <c r="I75" s="10">
        <f t="shared" si="42"/>
        <v>8.3609364915043844</v>
      </c>
      <c r="J75" s="2">
        <f t="shared" si="34"/>
        <v>0.20257309232856069</v>
      </c>
      <c r="K75" s="2">
        <f t="shared" si="43"/>
        <v>0.17785542813276956</v>
      </c>
      <c r="L75" s="2">
        <f t="shared" si="44"/>
        <v>0.1900859297813271</v>
      </c>
      <c r="M75" s="10">
        <f t="shared" si="45"/>
        <v>8.2391853755758249E-2</v>
      </c>
      <c r="N75" s="10">
        <f t="shared" si="46"/>
        <v>8.3676288078785965E-2</v>
      </c>
      <c r="O75" s="10">
        <f t="shared" si="35"/>
        <v>7.8748426149775647E-2</v>
      </c>
      <c r="P75" s="10">
        <f t="shared" si="47"/>
        <v>7.9207002314444691E-2</v>
      </c>
      <c r="R75" s="10">
        <f t="shared" si="48"/>
        <v>1</v>
      </c>
      <c r="S75" s="10">
        <f t="shared" si="36"/>
        <v>7.6200078424377649E-2</v>
      </c>
      <c r="T75" s="10">
        <f t="shared" si="37"/>
        <v>7.6200078424377649E-2</v>
      </c>
      <c r="U75" s="2">
        <f t="shared" si="38"/>
        <v>0.25</v>
      </c>
      <c r="V75" s="2">
        <f t="shared" si="49"/>
        <v>0.25</v>
      </c>
      <c r="X75" s="10">
        <f t="shared" si="50"/>
        <v>-1.0383703599300187E-2</v>
      </c>
      <c r="Y75" s="10">
        <f t="shared" si="51"/>
        <v>-4.2408298391239385E-2</v>
      </c>
      <c r="Z75" s="10">
        <f t="shared" si="52"/>
        <v>1.0383703599300187E-2</v>
      </c>
      <c r="AA75" s="10">
        <f t="shared" si="53"/>
        <v>-2.7973345748761091E-2</v>
      </c>
      <c r="AB75" s="29"/>
      <c r="AC75" s="1">
        <f t="shared" si="54"/>
        <v>8.331294264714824</v>
      </c>
      <c r="AD75" s="1">
        <f t="shared" si="55"/>
        <v>5.3079010374758173</v>
      </c>
      <c r="AE75" s="1">
        <f t="shared" si="56"/>
        <v>6.7856718714802122</v>
      </c>
      <c r="AF75" s="1">
        <f t="shared" si="57"/>
        <v>3.0233932272390067</v>
      </c>
      <c r="AG75" s="1">
        <f t="shared" si="58"/>
        <v>12.09357290895603</v>
      </c>
      <c r="AH75" s="2">
        <f t="shared" si="59"/>
        <v>0.24999999999999992</v>
      </c>
      <c r="AI75" s="3"/>
      <c r="AJ75" s="3"/>
      <c r="AK75" s="4"/>
      <c r="AL75" s="4"/>
      <c r="AM75" s="3"/>
      <c r="AN75" s="3"/>
      <c r="AO75" s="3"/>
      <c r="AP75" s="3"/>
    </row>
    <row r="76" spans="1:42" x14ac:dyDescent="0.25">
      <c r="A76" s="1">
        <f t="shared" si="60"/>
        <v>71</v>
      </c>
      <c r="B76" s="1">
        <v>0.6</v>
      </c>
      <c r="C76" s="1">
        <v>0.3</v>
      </c>
      <c r="D76" s="10">
        <f>D75</f>
        <v>2.3920765359624688E-2</v>
      </c>
      <c r="E76" s="10">
        <f>E75</f>
        <v>5.9801913399061706E-2</v>
      </c>
      <c r="F76" s="10">
        <f t="shared" si="39"/>
        <v>99.925237662352984</v>
      </c>
      <c r="G76" s="10">
        <f t="shared" si="40"/>
        <v>98.437710845881597</v>
      </c>
      <c r="H76" s="10">
        <f t="shared" si="41"/>
        <v>8.3609364915043827</v>
      </c>
      <c r="I76" s="10">
        <f t="shared" si="42"/>
        <v>8.3609364915043844</v>
      </c>
      <c r="J76" s="2">
        <f t="shared" si="34"/>
        <v>0.21480597785109556</v>
      </c>
      <c r="K76" s="2">
        <f t="shared" si="43"/>
        <v>0.24009502196030508</v>
      </c>
      <c r="L76" s="2">
        <f t="shared" si="44"/>
        <v>0.22732024297232378</v>
      </c>
      <c r="M76" s="10">
        <f t="shared" si="45"/>
        <v>7.9574706314143068E-2</v>
      </c>
      <c r="N76" s="10">
        <f t="shared" si="46"/>
        <v>7.8392992713842063E-2</v>
      </c>
      <c r="O76" s="10">
        <f t="shared" si="35"/>
        <v>7.7840850105731274E-2</v>
      </c>
      <c r="P76" s="10">
        <f t="shared" si="47"/>
        <v>7.7405747798817745E-2</v>
      </c>
      <c r="R76" s="10">
        <f t="shared" si="48"/>
        <v>1</v>
      </c>
      <c r="S76" s="10">
        <f t="shared" si="36"/>
        <v>7.6022394006614577E-2</v>
      </c>
      <c r="T76" s="10">
        <f t="shared" si="37"/>
        <v>7.6022394006614577E-2</v>
      </c>
      <c r="U76" s="2">
        <f t="shared" si="38"/>
        <v>0.25</v>
      </c>
      <c r="V76" s="2">
        <f t="shared" si="49"/>
        <v>0.25</v>
      </c>
      <c r="X76" s="10">
        <f t="shared" si="50"/>
        <v>1.0301451712778853E-2</v>
      </c>
      <c r="Y76" s="10">
        <f t="shared" si="51"/>
        <v>-1.3300408163084532E-2</v>
      </c>
      <c r="Z76" s="10">
        <f t="shared" si="52"/>
        <v>-1.0301451712778631E-2</v>
      </c>
      <c r="AA76" s="10">
        <f t="shared" si="53"/>
        <v>-2.798881058268432E-2</v>
      </c>
      <c r="AB76" s="29"/>
      <c r="AC76" s="1">
        <f t="shared" si="54"/>
        <v>8.2770516228331665</v>
      </c>
      <c r="AD76" s="1">
        <f t="shared" si="55"/>
        <v>5.2610463772718044</v>
      </c>
      <c r="AE76" s="1">
        <f t="shared" si="56"/>
        <v>6.8029746049736417</v>
      </c>
      <c r="AF76" s="1">
        <f t="shared" si="57"/>
        <v>3.0160052455613622</v>
      </c>
      <c r="AG76" s="1">
        <f t="shared" si="58"/>
        <v>12.064020982245445</v>
      </c>
      <c r="AH76" s="2">
        <f t="shared" si="59"/>
        <v>0.25000000000000006</v>
      </c>
      <c r="AI76" s="3"/>
      <c r="AJ76" s="3"/>
      <c r="AK76" s="4"/>
      <c r="AL76" s="4"/>
      <c r="AM76" s="3"/>
      <c r="AN76" s="3"/>
      <c r="AO76" s="3"/>
      <c r="AP76" s="3"/>
    </row>
    <row r="77" spans="1:42" x14ac:dyDescent="0.25">
      <c r="A77" s="1">
        <f t="shared" si="60"/>
        <v>72</v>
      </c>
      <c r="B77" s="1">
        <v>0.6</v>
      </c>
      <c r="C77" s="1">
        <v>0.3</v>
      </c>
      <c r="D77" s="10">
        <f>D76</f>
        <v>2.3920765359624688E-2</v>
      </c>
      <c r="E77" s="10">
        <f>J$2*E76</f>
        <v>5.2908905653032252E-2</v>
      </c>
      <c r="F77" s="10">
        <f t="shared" si="39"/>
        <v>98.393867334175894</v>
      </c>
      <c r="G77" s="10">
        <f t="shared" si="40"/>
        <v>99.946284586505811</v>
      </c>
      <c r="H77" s="10">
        <f t="shared" si="41"/>
        <v>8.3609364915043827</v>
      </c>
      <c r="I77" s="10">
        <f t="shared" si="42"/>
        <v>9.4502049102832757</v>
      </c>
      <c r="J77" s="2">
        <f t="shared" si="34"/>
        <v>0.1909664471487369</v>
      </c>
      <c r="K77" s="2">
        <f t="shared" si="43"/>
        <v>0.16588581610120934</v>
      </c>
      <c r="L77" s="2">
        <f t="shared" si="44"/>
        <v>0.17829268285867794</v>
      </c>
      <c r="M77" s="10">
        <f t="shared" si="45"/>
        <v>7.7047152583782336E-2</v>
      </c>
      <c r="N77" s="10">
        <f t="shared" si="46"/>
        <v>7.8211439162739635E-2</v>
      </c>
      <c r="O77" s="10">
        <f t="shared" si="35"/>
        <v>7.2901650971000639E-2</v>
      </c>
      <c r="P77" s="10">
        <f t="shared" si="47"/>
        <v>7.3313212078021425E-2</v>
      </c>
      <c r="R77" s="10">
        <f t="shared" si="48"/>
        <v>1.0000000000000002</v>
      </c>
      <c r="S77" s="10">
        <f t="shared" si="36"/>
        <v>6.9902203800977031E-2</v>
      </c>
      <c r="T77" s="10">
        <f t="shared" si="37"/>
        <v>6.9902203800977017E-2</v>
      </c>
      <c r="U77" s="2">
        <f t="shared" si="38"/>
        <v>0.25</v>
      </c>
      <c r="V77" s="2">
        <f t="shared" si="49"/>
        <v>0.25</v>
      </c>
      <c r="X77" s="10">
        <f t="shared" si="50"/>
        <v>-1.06415796350946E-2</v>
      </c>
      <c r="Y77" s="10">
        <f t="shared" si="51"/>
        <v>-5.1347493350038964E-2</v>
      </c>
      <c r="Z77" s="10">
        <f t="shared" si="52"/>
        <v>1.0641579635094933E-2</v>
      </c>
      <c r="AA77" s="10">
        <f t="shared" si="53"/>
        <v>-3.6380051194445762E-2</v>
      </c>
      <c r="AB77" s="29"/>
      <c r="AC77" s="1">
        <f t="shared" si="54"/>
        <v>7.6417051548854094</v>
      </c>
      <c r="AD77" s="1">
        <f t="shared" si="55"/>
        <v>4.8688224105901607</v>
      </c>
      <c r="AE77" s="1">
        <f t="shared" si="56"/>
        <v>6.2227085665908293</v>
      </c>
      <c r="AF77" s="1">
        <f t="shared" si="57"/>
        <v>2.7728827442952486</v>
      </c>
      <c r="AG77" s="1">
        <f t="shared" si="58"/>
        <v>11.091530977180991</v>
      </c>
      <c r="AH77" s="2">
        <f t="shared" si="59"/>
        <v>0.25000000000000006</v>
      </c>
      <c r="AI77" s="3"/>
      <c r="AJ77" s="3"/>
      <c r="AK77" s="4"/>
      <c r="AL77" s="4"/>
      <c r="AM77" s="3"/>
      <c r="AN77" s="3"/>
      <c r="AO77" s="3"/>
      <c r="AP77" s="3"/>
    </row>
    <row r="78" spans="1:42" x14ac:dyDescent="0.25">
      <c r="A78" s="1">
        <f t="shared" si="60"/>
        <v>73</v>
      </c>
      <c r="B78" s="1">
        <v>0.6</v>
      </c>
      <c r="C78" s="1">
        <v>0.3</v>
      </c>
      <c r="D78" s="10">
        <f>D77*J$2</f>
        <v>2.1163562261212906E-2</v>
      </c>
      <c r="E78" s="10">
        <f>E77</f>
        <v>5.2908905653032252E-2</v>
      </c>
      <c r="F78" s="10">
        <f t="shared" si="39"/>
        <v>99.889342186248271</v>
      </c>
      <c r="G78" s="10">
        <f t="shared" si="40"/>
        <v>98.427214758204897</v>
      </c>
      <c r="H78" s="10">
        <f t="shared" si="41"/>
        <v>9.4502049102832757</v>
      </c>
      <c r="I78" s="10">
        <f t="shared" si="42"/>
        <v>9.4502049102832757</v>
      </c>
      <c r="J78" s="2">
        <f t="shared" si="34"/>
        <v>0.18607210478732883</v>
      </c>
      <c r="K78" s="2">
        <f t="shared" si="43"/>
        <v>0.21077096100056347</v>
      </c>
      <c r="L78" s="2">
        <f t="shared" si="44"/>
        <v>0.1982942751883936</v>
      </c>
      <c r="M78" s="10">
        <f t="shared" si="45"/>
        <v>7.3685784110587849E-2</v>
      </c>
      <c r="N78" s="10">
        <f t="shared" si="46"/>
        <v>7.2541258498875633E-2</v>
      </c>
      <c r="O78" s="10">
        <f t="shared" si="35"/>
        <v>7.0363506912324E-2</v>
      </c>
      <c r="P78" s="10">
        <f t="shared" si="47"/>
        <v>6.9952063365827627E-2</v>
      </c>
      <c r="R78" s="10">
        <f t="shared" si="48"/>
        <v>1.0000000000000002</v>
      </c>
      <c r="S78" s="10">
        <f t="shared" si="36"/>
        <v>6.7261079828469322E-2</v>
      </c>
      <c r="T78" s="10">
        <f t="shared" si="37"/>
        <v>6.7261079828469308E-2</v>
      </c>
      <c r="U78" s="2">
        <f t="shared" si="38"/>
        <v>0.25</v>
      </c>
      <c r="V78" s="2">
        <f t="shared" si="49"/>
        <v>0.25</v>
      </c>
      <c r="X78" s="10">
        <f t="shared" si="50"/>
        <v>1.0304744839485291E-2</v>
      </c>
      <c r="Y78" s="10">
        <f t="shared" si="51"/>
        <v>-3.4241028116977712E-2</v>
      </c>
      <c r="Z78" s="10">
        <f t="shared" si="52"/>
        <v>-1.0304744839485847E-2</v>
      </c>
      <c r="AA78" s="10">
        <f t="shared" si="53"/>
        <v>-4.8377297820669463E-2</v>
      </c>
      <c r="AB78" s="29"/>
      <c r="AC78" s="1">
        <f t="shared" si="54"/>
        <v>7.3216905319228722</v>
      </c>
      <c r="AD78" s="1">
        <f t="shared" si="55"/>
        <v>4.6538933783332617</v>
      </c>
      <c r="AE78" s="1">
        <f t="shared" si="56"/>
        <v>6.0172952360251744</v>
      </c>
      <c r="AF78" s="1">
        <f t="shared" si="57"/>
        <v>2.6677971535896106</v>
      </c>
      <c r="AG78" s="1">
        <f t="shared" si="58"/>
        <v>10.671188614358435</v>
      </c>
      <c r="AH78" s="2">
        <f t="shared" si="59"/>
        <v>0.25000000000000017</v>
      </c>
      <c r="AI78" s="3"/>
      <c r="AJ78" s="3"/>
      <c r="AK78" s="4"/>
      <c r="AL78" s="4"/>
      <c r="AM78" s="3"/>
      <c r="AN78" s="3"/>
      <c r="AO78" s="3"/>
      <c r="AP78" s="3"/>
    </row>
    <row r="79" spans="1:42" x14ac:dyDescent="0.25">
      <c r="A79" s="1">
        <f t="shared" si="60"/>
        <v>74</v>
      </c>
      <c r="B79" s="1">
        <v>0.6</v>
      </c>
      <c r="C79" s="1">
        <v>0.3</v>
      </c>
      <c r="D79" s="10">
        <f>D78</f>
        <v>2.1163562261212906E-2</v>
      </c>
      <c r="E79" s="10">
        <f>E78</f>
        <v>5.2908905653032252E-2</v>
      </c>
      <c r="F79" s="10">
        <f t="shared" si="39"/>
        <v>98.394247771313275</v>
      </c>
      <c r="G79" s="10">
        <f t="shared" si="40"/>
        <v>99.900424770822838</v>
      </c>
      <c r="H79" s="10">
        <f t="shared" si="41"/>
        <v>9.4502049102832757</v>
      </c>
      <c r="I79" s="10">
        <f t="shared" si="42"/>
        <v>9.4502049102832757</v>
      </c>
      <c r="J79" s="2">
        <f t="shared" si="34"/>
        <v>0.23278462358107599</v>
      </c>
      <c r="K79" s="2">
        <f t="shared" si="43"/>
        <v>0.20749661536981145</v>
      </c>
      <c r="L79" s="2">
        <f t="shared" si="44"/>
        <v>0.22000959290582411</v>
      </c>
      <c r="M79" s="10">
        <f t="shared" si="45"/>
        <v>6.9645824462106404E-2</v>
      </c>
      <c r="N79" s="10">
        <f t="shared" si="46"/>
        <v>7.0680406924333916E-2</v>
      </c>
      <c r="O79" s="10">
        <f t="shared" si="35"/>
        <v>6.8227299265397875E-2</v>
      </c>
      <c r="P79" s="10">
        <f t="shared" si="47"/>
        <v>6.8605959423968785E-2</v>
      </c>
      <c r="R79" s="10">
        <f t="shared" si="48"/>
        <v>1.0000000000000002</v>
      </c>
      <c r="S79" s="10">
        <f t="shared" si="36"/>
        <v>6.7418153660174604E-2</v>
      </c>
      <c r="T79" s="10">
        <f t="shared" si="37"/>
        <v>6.741815366017459E-2</v>
      </c>
      <c r="U79" s="2">
        <f t="shared" si="38"/>
        <v>0.25000000000000022</v>
      </c>
      <c r="V79" s="2">
        <f t="shared" si="49"/>
        <v>0.25</v>
      </c>
      <c r="X79" s="10">
        <f t="shared" si="50"/>
        <v>-1.0362743362374305E-2</v>
      </c>
      <c r="Y79" s="10">
        <f t="shared" si="51"/>
        <v>-2.2099403696218989E-2</v>
      </c>
      <c r="Z79" s="10">
        <f t="shared" si="52"/>
        <v>1.0362743362374083E-2</v>
      </c>
      <c r="AA79" s="10">
        <f t="shared" si="53"/>
        <v>-7.1301202338086567E-3</v>
      </c>
      <c r="AB79" s="29"/>
      <c r="AC79" s="1">
        <f t="shared" si="54"/>
        <v>7.3679949377507086</v>
      </c>
      <c r="AD79" s="1">
        <f t="shared" si="55"/>
        <v>4.6942627970627608</v>
      </c>
      <c r="AE79" s="1">
        <f t="shared" si="56"/>
        <v>6.0006657656890283</v>
      </c>
      <c r="AF79" s="1">
        <f t="shared" si="57"/>
        <v>2.6737321406879477</v>
      </c>
      <c r="AG79" s="1">
        <f t="shared" si="58"/>
        <v>10.694928562751789</v>
      </c>
      <c r="AH79" s="2">
        <f t="shared" si="59"/>
        <v>0.25000000000000006</v>
      </c>
      <c r="AI79" s="3"/>
      <c r="AJ79" s="3"/>
      <c r="AK79" s="4"/>
      <c r="AL79" s="4"/>
      <c r="AM79" s="3"/>
      <c r="AN79" s="3"/>
      <c r="AO79" s="3"/>
      <c r="AP79" s="3"/>
    </row>
    <row r="80" spans="1:42" x14ac:dyDescent="0.25">
      <c r="A80" s="1">
        <f t="shared" si="60"/>
        <v>75</v>
      </c>
      <c r="B80" s="1">
        <v>0.6</v>
      </c>
      <c r="C80" s="1">
        <v>0.3</v>
      </c>
      <c r="D80" s="10">
        <f>D79</f>
        <v>2.1163562261212906E-2</v>
      </c>
      <c r="E80" s="10">
        <f>J$2*E79</f>
        <v>4.6810413551841144E-2</v>
      </c>
      <c r="F80" s="10">
        <f t="shared" si="39"/>
        <v>99.902093665936064</v>
      </c>
      <c r="G80" s="10">
        <f t="shared" si="40"/>
        <v>98.369497417103332</v>
      </c>
      <c r="H80" s="10">
        <f t="shared" si="41"/>
        <v>9.4502049102832757</v>
      </c>
      <c r="I80" s="10">
        <f t="shared" si="42"/>
        <v>10.681383949882537</v>
      </c>
      <c r="J80" s="2">
        <f t="shared" si="34"/>
        <v>0.17376427453714771</v>
      </c>
      <c r="K80" s="2">
        <f t="shared" si="43"/>
        <v>0.1988552402840702</v>
      </c>
      <c r="L80" s="2">
        <f t="shared" si="44"/>
        <v>0.18617708620939433</v>
      </c>
      <c r="M80" s="10">
        <f t="shared" si="45"/>
        <v>6.8941724665061377E-2</v>
      </c>
      <c r="N80" s="10">
        <f t="shared" si="46"/>
        <v>6.790230526083714E-2</v>
      </c>
      <c r="O80" s="10">
        <f t="shared" si="35"/>
        <v>6.5175088169111828E-2</v>
      </c>
      <c r="P80" s="10">
        <f t="shared" si="47"/>
        <v>6.4805207525036157E-2</v>
      </c>
      <c r="R80" s="10">
        <f t="shared" si="48"/>
        <v>1</v>
      </c>
      <c r="S80" s="10">
        <f t="shared" si="36"/>
        <v>6.1744466017796984E-2</v>
      </c>
      <c r="T80" s="10">
        <f t="shared" si="37"/>
        <v>6.1744466017796984E-2</v>
      </c>
      <c r="U80" s="2">
        <f t="shared" si="38"/>
        <v>0.25</v>
      </c>
      <c r="V80" s="2">
        <f t="shared" si="49"/>
        <v>0.24999999999999978</v>
      </c>
      <c r="X80" s="10">
        <f t="shared" si="50"/>
        <v>1.0575216797377163E-2</v>
      </c>
      <c r="Y80" s="10">
        <f t="shared" si="51"/>
        <v>-4.2618446942964794E-2</v>
      </c>
      <c r="Z80" s="10">
        <f t="shared" si="52"/>
        <v>-1.0575216797377385E-2</v>
      </c>
      <c r="AA80" s="10">
        <f t="shared" si="53"/>
        <v>-5.7305620385228462E-2</v>
      </c>
      <c r="AB80" s="29"/>
      <c r="AC80" s="1">
        <f t="shared" si="54"/>
        <v>6.7190010343059381</v>
      </c>
      <c r="AD80" s="1">
        <f t="shared" si="55"/>
        <v>4.2705663307216852</v>
      </c>
      <c r="AE80" s="1">
        <f t="shared" si="56"/>
        <v>5.5231724836153271</v>
      </c>
      <c r="AF80" s="1">
        <f t="shared" si="57"/>
        <v>2.4484347035842529</v>
      </c>
      <c r="AG80" s="1">
        <f t="shared" si="58"/>
        <v>9.7937388143370114</v>
      </c>
      <c r="AH80" s="2">
        <f t="shared" si="59"/>
        <v>0.25</v>
      </c>
      <c r="AI80" s="3"/>
      <c r="AJ80" s="3"/>
      <c r="AK80" s="4"/>
      <c r="AL80" s="4"/>
      <c r="AM80" s="3"/>
      <c r="AN80" s="3"/>
      <c r="AO80" s="3"/>
      <c r="AP80" s="3"/>
    </row>
    <row r="81" spans="1:42" x14ac:dyDescent="0.25">
      <c r="A81" s="1">
        <f t="shared" si="60"/>
        <v>76</v>
      </c>
      <c r="B81" s="1">
        <v>0.6</v>
      </c>
      <c r="C81" s="1">
        <v>0.3</v>
      </c>
      <c r="D81" s="10">
        <f>D80*J$2</f>
        <v>1.8724165420736461E-2</v>
      </c>
      <c r="E81" s="10">
        <f>E80</f>
        <v>4.6810413551841144E-2</v>
      </c>
      <c r="F81" s="10">
        <f t="shared" si="39"/>
        <v>98.383069819744051</v>
      </c>
      <c r="G81" s="10">
        <f t="shared" si="40"/>
        <v>99.865217945385453</v>
      </c>
      <c r="H81" s="10">
        <f t="shared" si="41"/>
        <v>10.681383949882536</v>
      </c>
      <c r="I81" s="10">
        <f t="shared" si="42"/>
        <v>10.681383949882537</v>
      </c>
      <c r="J81" s="2">
        <f t="shared" si="34"/>
        <v>0.20256811422686138</v>
      </c>
      <c r="K81" s="2">
        <f t="shared" si="43"/>
        <v>0.1778652424799283</v>
      </c>
      <c r="L81" s="2">
        <f t="shared" si="44"/>
        <v>0.19008850171891223</v>
      </c>
      <c r="M81" s="10">
        <f t="shared" si="45"/>
        <v>6.4493060076872624E-2</v>
      </c>
      <c r="N81" s="10">
        <f t="shared" si="46"/>
        <v>6.5497861611340705E-2</v>
      </c>
      <c r="O81" s="10">
        <f t="shared" si="35"/>
        <v>6.1641119941058503E-2</v>
      </c>
      <c r="P81" s="10">
        <f t="shared" si="47"/>
        <v>6.1999860766862501E-2</v>
      </c>
      <c r="R81" s="10">
        <f t="shared" si="48"/>
        <v>1</v>
      </c>
      <c r="S81" s="10">
        <f t="shared" si="36"/>
        <v>5.9646163279050722E-2</v>
      </c>
      <c r="T81" s="10">
        <f t="shared" si="37"/>
        <v>5.9646163279050722E-2</v>
      </c>
      <c r="U81" s="2">
        <f t="shared" si="38"/>
        <v>0.25</v>
      </c>
      <c r="V81" s="2">
        <f t="shared" si="49"/>
        <v>0.25</v>
      </c>
      <c r="X81" s="10">
        <f t="shared" si="50"/>
        <v>-1.0377468319931582E-2</v>
      </c>
      <c r="Y81" s="10">
        <f t="shared" si="51"/>
        <v>-4.2405667423645932E-2</v>
      </c>
      <c r="Z81" s="10">
        <f t="shared" si="52"/>
        <v>1.0377468319931582E-2</v>
      </c>
      <c r="AA81" s="10">
        <f t="shared" si="53"/>
        <v>-2.7979438929726319E-2</v>
      </c>
      <c r="AB81" s="29"/>
      <c r="AC81" s="1">
        <f t="shared" si="54"/>
        <v>6.516873025372993</v>
      </c>
      <c r="AD81" s="1">
        <f t="shared" si="55"/>
        <v>4.1519230770067646</v>
      </c>
      <c r="AE81" s="1">
        <f t="shared" si="56"/>
        <v>5.3078767164581553</v>
      </c>
      <c r="AF81" s="1">
        <f t="shared" si="57"/>
        <v>2.3649499483662284</v>
      </c>
      <c r="AG81" s="1">
        <f t="shared" si="58"/>
        <v>9.4597997934649207</v>
      </c>
      <c r="AH81" s="2">
        <f t="shared" si="59"/>
        <v>0.24999999999999981</v>
      </c>
      <c r="AI81" s="3"/>
      <c r="AJ81" s="3"/>
      <c r="AK81" s="4"/>
      <c r="AL81" s="4"/>
      <c r="AM81" s="3"/>
      <c r="AN81" s="3"/>
      <c r="AO81" s="3"/>
      <c r="AP81" s="3"/>
    </row>
    <row r="82" spans="1:42" x14ac:dyDescent="0.25">
      <c r="A82" s="1">
        <f t="shared" si="60"/>
        <v>77</v>
      </c>
      <c r="B82" s="1">
        <v>0.6</v>
      </c>
      <c r="C82" s="1">
        <v>0.3</v>
      </c>
      <c r="D82" s="10">
        <f>D81</f>
        <v>1.8724165420736461E-2</v>
      </c>
      <c r="E82" s="10">
        <f>E81</f>
        <v>4.6810413551841144E-2</v>
      </c>
      <c r="F82" s="10">
        <f t="shared" si="39"/>
        <v>99.855858499375032</v>
      </c>
      <c r="G82" s="10">
        <f t="shared" si="40"/>
        <v>98.37024159682953</v>
      </c>
      <c r="H82" s="10">
        <f t="shared" si="41"/>
        <v>10.681383949882536</v>
      </c>
      <c r="I82" s="10">
        <f t="shared" si="42"/>
        <v>10.681383949882537</v>
      </c>
      <c r="J82" s="2">
        <f t="shared" si="34"/>
        <v>0.21481131494129047</v>
      </c>
      <c r="K82" s="2">
        <f t="shared" si="43"/>
        <v>0.24008522820532452</v>
      </c>
      <c r="L82" s="2">
        <f t="shared" si="44"/>
        <v>0.22731817022678413</v>
      </c>
      <c r="M82" s="10">
        <f t="shared" si="45"/>
        <v>6.2287506567187019E-2</v>
      </c>
      <c r="N82" s="10">
        <f t="shared" si="46"/>
        <v>6.1363067478094752E-2</v>
      </c>
      <c r="O82" s="10">
        <f t="shared" si="35"/>
        <v>6.0930354692160849E-2</v>
      </c>
      <c r="P82" s="10">
        <f t="shared" si="47"/>
        <v>6.0589980424767605E-2</v>
      </c>
      <c r="R82" s="10">
        <f t="shared" si="48"/>
        <v>1</v>
      </c>
      <c r="S82" s="10">
        <f t="shared" si="36"/>
        <v>5.9507162660729244E-2</v>
      </c>
      <c r="T82" s="10">
        <f t="shared" si="37"/>
        <v>5.9507162660729244E-2</v>
      </c>
      <c r="U82" s="2">
        <f t="shared" si="38"/>
        <v>0.25</v>
      </c>
      <c r="V82" s="2">
        <f t="shared" si="49"/>
        <v>0.25</v>
      </c>
      <c r="X82" s="10">
        <f t="shared" si="50"/>
        <v>1.0295306877428967E-2</v>
      </c>
      <c r="Y82" s="10">
        <f t="shared" si="51"/>
        <v>-1.3302852650857844E-2</v>
      </c>
      <c r="Z82" s="10">
        <f t="shared" si="52"/>
        <v>-1.0295306877428967E-2</v>
      </c>
      <c r="AA82" s="10">
        <f t="shared" si="53"/>
        <v>-2.7982551787433585E-2</v>
      </c>
      <c r="AB82" s="29"/>
      <c r="AC82" s="1">
        <f t="shared" si="54"/>
        <v>6.4744693031140672</v>
      </c>
      <c r="AD82" s="1">
        <f t="shared" si="55"/>
        <v>4.1152947467086989</v>
      </c>
      <c r="AE82" s="1">
        <f t="shared" si="56"/>
        <v>5.3214034789127744</v>
      </c>
      <c r="AF82" s="1">
        <f t="shared" si="57"/>
        <v>2.3591745564053683</v>
      </c>
      <c r="AG82" s="1">
        <f t="shared" si="58"/>
        <v>9.4366982256214733</v>
      </c>
      <c r="AH82" s="2">
        <f t="shared" si="59"/>
        <v>0.25</v>
      </c>
      <c r="AI82" s="3"/>
      <c r="AJ82" s="3"/>
      <c r="AK82" s="4"/>
      <c r="AL82" s="4"/>
      <c r="AM82" s="3"/>
      <c r="AN82" s="3"/>
      <c r="AO82" s="3"/>
      <c r="AP82" s="3"/>
    </row>
    <row r="83" spans="1:42" x14ac:dyDescent="0.25">
      <c r="A83" s="1">
        <f t="shared" si="60"/>
        <v>78</v>
      </c>
      <c r="B83" s="1">
        <v>0.6</v>
      </c>
      <c r="C83" s="1">
        <v>0.3</v>
      </c>
      <c r="D83" s="10">
        <f>D82</f>
        <v>1.8724165420736461E-2</v>
      </c>
      <c r="E83" s="10">
        <f>J$2*E82</f>
        <v>4.1414858044201724E-2</v>
      </c>
      <c r="F83" s="10">
        <f t="shared" si="39"/>
        <v>98.326467025564</v>
      </c>
      <c r="G83" s="10">
        <f t="shared" si="40"/>
        <v>99.876879374881014</v>
      </c>
      <c r="H83" s="10">
        <f t="shared" si="41"/>
        <v>10.681383949882536</v>
      </c>
      <c r="I83" s="10">
        <f t="shared" si="42"/>
        <v>12.07296182124672</v>
      </c>
      <c r="J83" s="2">
        <f t="shared" si="34"/>
        <v>0.19096125593636959</v>
      </c>
      <c r="K83" s="2">
        <f t="shared" si="43"/>
        <v>0.16589562986716766</v>
      </c>
      <c r="L83" s="2">
        <f t="shared" si="44"/>
        <v>0.17829515402580309</v>
      </c>
      <c r="M83" s="10">
        <f t="shared" si="45"/>
        <v>6.0309450392758326E-2</v>
      </c>
      <c r="N83" s="10">
        <f t="shared" si="46"/>
        <v>6.1220261807189161E-2</v>
      </c>
      <c r="O83" s="10">
        <f t="shared" si="35"/>
        <v>5.7064507446968407E-2</v>
      </c>
      <c r="P83" s="10">
        <f t="shared" si="47"/>
        <v>5.7386468849724974E-2</v>
      </c>
      <c r="R83" s="10">
        <f t="shared" si="48"/>
        <v>1</v>
      </c>
      <c r="S83" s="10">
        <f t="shared" si="36"/>
        <v>5.4716467711014925E-2</v>
      </c>
      <c r="T83" s="10">
        <f t="shared" si="37"/>
        <v>5.4716467711014925E-2</v>
      </c>
      <c r="U83" s="2">
        <f t="shared" si="38"/>
        <v>0.25000000000000022</v>
      </c>
      <c r="V83" s="2">
        <f t="shared" si="49"/>
        <v>0.25000000000000022</v>
      </c>
      <c r="X83" s="10">
        <f t="shared" si="50"/>
        <v>-1.0635192242763547E-2</v>
      </c>
      <c r="Y83" s="10">
        <f t="shared" si="51"/>
        <v>-5.1344697781330773E-2</v>
      </c>
      <c r="Z83" s="10">
        <f t="shared" si="52"/>
        <v>1.0635192242763658E-2</v>
      </c>
      <c r="AA83" s="10">
        <f t="shared" si="53"/>
        <v>-3.638629502063262E-2</v>
      </c>
      <c r="AB83" s="29"/>
      <c r="AC83" s="1">
        <f t="shared" si="54"/>
        <v>5.9774678150318055</v>
      </c>
      <c r="AD83" s="1">
        <f t="shared" si="55"/>
        <v>3.8084704143247943</v>
      </c>
      <c r="AE83" s="1">
        <f t="shared" si="56"/>
        <v>4.8675191885032509</v>
      </c>
      <c r="AF83" s="1">
        <f t="shared" si="57"/>
        <v>2.1689974007070112</v>
      </c>
      <c r="AG83" s="1">
        <f t="shared" si="58"/>
        <v>8.6759896028280448</v>
      </c>
      <c r="AH83" s="2">
        <f t="shared" si="59"/>
        <v>0.25</v>
      </c>
      <c r="AI83" s="3"/>
      <c r="AJ83" s="3"/>
      <c r="AK83" s="4"/>
      <c r="AL83" s="4"/>
      <c r="AM83" s="3"/>
      <c r="AN83" s="3"/>
      <c r="AO83" s="3"/>
      <c r="AP83" s="3"/>
    </row>
    <row r="84" spans="1:42" x14ac:dyDescent="0.25">
      <c r="A84" s="1">
        <f t="shared" si="60"/>
        <v>79</v>
      </c>
      <c r="B84" s="1">
        <v>0.6</v>
      </c>
      <c r="C84" s="1">
        <v>0.3</v>
      </c>
      <c r="D84" s="10">
        <f>D83*J$2</f>
        <v>1.6565943217680693E-2</v>
      </c>
      <c r="E84" s="10">
        <f>E83</f>
        <v>4.1414858044201724E-2</v>
      </c>
      <c r="F84" s="10">
        <f t="shared" si="39"/>
        <v>99.820023385396112</v>
      </c>
      <c r="G84" s="10">
        <f t="shared" si="40"/>
        <v>98.359772608991065</v>
      </c>
      <c r="H84" s="10">
        <f t="shared" si="41"/>
        <v>12.072961821246718</v>
      </c>
      <c r="I84" s="10">
        <f t="shared" si="42"/>
        <v>12.07296182124672</v>
      </c>
      <c r="J84" s="2">
        <f t="shared" si="34"/>
        <v>0.18607700362338186</v>
      </c>
      <c r="K84" s="2">
        <f t="shared" si="43"/>
        <v>0.21076107955637835</v>
      </c>
      <c r="L84" s="2">
        <f t="shared" si="44"/>
        <v>0.19829193588154248</v>
      </c>
      <c r="M84" s="10">
        <f t="shared" si="45"/>
        <v>5.7677923248883649E-2</v>
      </c>
      <c r="N84" s="10">
        <f t="shared" si="46"/>
        <v>5.6782575245945155E-2</v>
      </c>
      <c r="O84" s="10">
        <f t="shared" si="35"/>
        <v>5.5077414587679681E-2</v>
      </c>
      <c r="P84" s="10">
        <f t="shared" si="47"/>
        <v>5.4755548100161026E-2</v>
      </c>
      <c r="R84" s="10">
        <f t="shared" si="48"/>
        <v>1</v>
      </c>
      <c r="S84" s="10">
        <f t="shared" si="36"/>
        <v>5.2649170317395161E-2</v>
      </c>
      <c r="T84" s="10">
        <f t="shared" si="37"/>
        <v>5.2649170317395161E-2</v>
      </c>
      <c r="U84" s="2">
        <f t="shared" si="38"/>
        <v>0.25</v>
      </c>
      <c r="V84" s="2">
        <f t="shared" si="49"/>
        <v>0.25</v>
      </c>
      <c r="X84" s="10">
        <f t="shared" si="50"/>
        <v>1.0298599686904719E-2</v>
      </c>
      <c r="Y84" s="10">
        <f t="shared" si="51"/>
        <v>-3.4243283847965711E-2</v>
      </c>
      <c r="Z84" s="10">
        <f t="shared" si="52"/>
        <v>-1.029859968690483E-2</v>
      </c>
      <c r="AA84" s="10">
        <f t="shared" si="53"/>
        <v>-4.8371180704236294E-2</v>
      </c>
      <c r="AB84" s="29"/>
      <c r="AC84" s="1">
        <f t="shared" si="54"/>
        <v>5.727168859251357</v>
      </c>
      <c r="AD84" s="1">
        <f t="shared" si="55"/>
        <v>3.6403684926963327</v>
      </c>
      <c r="AE84" s="1">
        <f t="shared" si="56"/>
        <v>4.7068329735237615</v>
      </c>
      <c r="AF84" s="1">
        <f t="shared" si="57"/>
        <v>2.0868003665550243</v>
      </c>
      <c r="AG84" s="1">
        <f t="shared" si="58"/>
        <v>8.3472014662200937</v>
      </c>
      <c r="AH84" s="2">
        <f t="shared" si="59"/>
        <v>0.25000000000000011</v>
      </c>
      <c r="AI84" s="3"/>
      <c r="AJ84" s="3"/>
      <c r="AK84" s="4"/>
      <c r="AL84" s="4"/>
      <c r="AM84" s="3"/>
      <c r="AN84" s="3"/>
      <c r="AO84" s="3"/>
      <c r="AP84" s="3"/>
    </row>
    <row r="85" spans="1:42" x14ac:dyDescent="0.25">
      <c r="A85" s="1">
        <f t="shared" si="60"/>
        <v>80</v>
      </c>
      <c r="B85" s="1">
        <v>0.6</v>
      </c>
      <c r="C85" s="1">
        <v>0.3</v>
      </c>
      <c r="D85" s="10">
        <f>D84</f>
        <v>1.6565943217680693E-2</v>
      </c>
      <c r="E85" s="10">
        <f>E84</f>
        <v>4.1414858044201724E-2</v>
      </c>
      <c r="F85" s="10">
        <f t="shared" si="39"/>
        <v>98.326860573047668</v>
      </c>
      <c r="G85" s="10">
        <f t="shared" si="40"/>
        <v>99.831092187065622</v>
      </c>
      <c r="H85" s="10">
        <f t="shared" si="41"/>
        <v>12.072961821246718</v>
      </c>
      <c r="I85" s="10">
        <f t="shared" si="42"/>
        <v>12.07296182124672</v>
      </c>
      <c r="J85" s="2">
        <f t="shared" si="34"/>
        <v>0.23277919851593909</v>
      </c>
      <c r="K85" s="2">
        <f t="shared" si="43"/>
        <v>0.20750633043163513</v>
      </c>
      <c r="L85" s="2">
        <f t="shared" si="44"/>
        <v>0.22001189498051876</v>
      </c>
      <c r="M85" s="10">
        <f t="shared" si="45"/>
        <v>5.4515976370499153E-2</v>
      </c>
      <c r="N85" s="10">
        <f t="shared" si="46"/>
        <v>5.5325321438202409E-2</v>
      </c>
      <c r="O85" s="10">
        <f t="shared" si="35"/>
        <v>5.340559383273704E-2</v>
      </c>
      <c r="P85" s="10">
        <f t="shared" si="47"/>
        <v>5.370181701565957E-2</v>
      </c>
      <c r="R85" s="10">
        <f t="shared" si="48"/>
        <v>1</v>
      </c>
      <c r="S85" s="10">
        <f t="shared" si="36"/>
        <v>5.2772047504260122E-2</v>
      </c>
      <c r="T85" s="10">
        <f t="shared" si="37"/>
        <v>5.2772047504260122E-2</v>
      </c>
      <c r="U85" s="2">
        <f t="shared" si="38"/>
        <v>0.25</v>
      </c>
      <c r="V85" s="2">
        <f t="shared" si="49"/>
        <v>0.25</v>
      </c>
      <c r="X85" s="10">
        <f t="shared" si="50"/>
        <v>-1.0356520900733801E-2</v>
      </c>
      <c r="Y85" s="10">
        <f t="shared" si="51"/>
        <v>-2.2096583086881227E-2</v>
      </c>
      <c r="Z85" s="10">
        <f t="shared" si="52"/>
        <v>1.035652090073369E-2</v>
      </c>
      <c r="AA85" s="10">
        <f t="shared" si="53"/>
        <v>-7.1363450949026852E-3</v>
      </c>
      <c r="AB85" s="29"/>
      <c r="AC85" s="1">
        <f t="shared" si="54"/>
        <v>5.7633677003508526</v>
      </c>
      <c r="AD85" s="1">
        <f t="shared" si="55"/>
        <v>3.6719275210701263</v>
      </c>
      <c r="AE85" s="1">
        <f t="shared" si="56"/>
        <v>4.693833196052779</v>
      </c>
      <c r="AF85" s="1">
        <f t="shared" si="57"/>
        <v>2.0914401792807262</v>
      </c>
      <c r="AG85" s="1">
        <f t="shared" si="58"/>
        <v>8.3657607171229049</v>
      </c>
      <c r="AH85" s="2">
        <f t="shared" si="59"/>
        <v>0.25</v>
      </c>
      <c r="AI85" s="3"/>
      <c r="AJ85" s="3"/>
      <c r="AK85" s="4"/>
      <c r="AL85" s="4"/>
      <c r="AM85" s="3"/>
      <c r="AN85" s="3"/>
      <c r="AO85" s="3"/>
      <c r="AP85" s="3"/>
    </row>
    <row r="86" spans="1:42" x14ac:dyDescent="0.25">
      <c r="A86" s="1">
        <f t="shared" si="60"/>
        <v>81</v>
      </c>
      <c r="B86" s="1">
        <v>0.6</v>
      </c>
      <c r="C86" s="1">
        <v>0.3</v>
      </c>
      <c r="D86" s="10">
        <f>D85</f>
        <v>1.6565943217680693E-2</v>
      </c>
      <c r="E86" s="10">
        <f>J$2*E85</f>
        <v>3.6641215846594855E-2</v>
      </c>
      <c r="F86" s="10">
        <f t="shared" si="39"/>
        <v>99.832771649549926</v>
      </c>
      <c r="G86" s="10">
        <f t="shared" si="40"/>
        <v>98.302143264790871</v>
      </c>
      <c r="H86" s="10">
        <f t="shared" si="41"/>
        <v>12.072961821246718</v>
      </c>
      <c r="I86" s="10">
        <f t="shared" si="42"/>
        <v>13.645835391853298</v>
      </c>
      <c r="J86" s="2">
        <f t="shared" si="34"/>
        <v>0.17376938231274863</v>
      </c>
      <c r="K86" s="2">
        <f t="shared" si="43"/>
        <v>0.19884532022059354</v>
      </c>
      <c r="L86" s="2">
        <f t="shared" si="44"/>
        <v>0.18617483867175078</v>
      </c>
      <c r="M86" s="10">
        <f t="shared" si="45"/>
        <v>5.3964478077847461E-2</v>
      </c>
      <c r="N86" s="10">
        <f t="shared" si="46"/>
        <v>5.3151353908008979E-2</v>
      </c>
      <c r="O86" s="10">
        <f t="shared" si="35"/>
        <v>5.1016143376201112E-2</v>
      </c>
      <c r="P86" s="10">
        <f t="shared" si="47"/>
        <v>5.0726791146907625E-2</v>
      </c>
      <c r="R86" s="10">
        <f t="shared" si="48"/>
        <v>1</v>
      </c>
      <c r="S86" s="10">
        <f t="shared" si="36"/>
        <v>4.8330985112172632E-2</v>
      </c>
      <c r="T86" s="10">
        <f t="shared" si="37"/>
        <v>4.8330985112172632E-2</v>
      </c>
      <c r="U86" s="2">
        <f t="shared" si="38"/>
        <v>0.25</v>
      </c>
      <c r="V86" s="2">
        <f t="shared" si="49"/>
        <v>0.25000000000000022</v>
      </c>
      <c r="X86" s="10">
        <f t="shared" si="50"/>
        <v>1.0568904374178789E-2</v>
      </c>
      <c r="Y86" s="10">
        <f t="shared" si="51"/>
        <v>-4.2620875671335101E-2</v>
      </c>
      <c r="Z86" s="10">
        <f t="shared" si="52"/>
        <v>-1.0568904374178345E-2</v>
      </c>
      <c r="AA86" s="10">
        <f t="shared" si="53"/>
        <v>-5.7299338849912118E-2</v>
      </c>
      <c r="AB86" s="29"/>
      <c r="AC86" s="1">
        <f t="shared" si="54"/>
        <v>5.2557340759582196</v>
      </c>
      <c r="AD86" s="1">
        <f t="shared" si="55"/>
        <v>3.3405229513729</v>
      </c>
      <c r="AE86" s="1">
        <f t="shared" si="56"/>
        <v>4.3203215469683771</v>
      </c>
      <c r="AF86" s="1">
        <f t="shared" si="57"/>
        <v>1.9152111245853196</v>
      </c>
      <c r="AG86" s="1">
        <f t="shared" si="58"/>
        <v>7.6608444983412767</v>
      </c>
      <c r="AH86" s="2">
        <f t="shared" si="59"/>
        <v>0.25000000000000006</v>
      </c>
      <c r="AI86" s="3"/>
      <c r="AJ86" s="3"/>
      <c r="AK86" s="4"/>
      <c r="AL86" s="4"/>
      <c r="AM86" s="3"/>
      <c r="AN86" s="3"/>
      <c r="AO86" s="3"/>
      <c r="AP86" s="3"/>
    </row>
    <row r="87" spans="1:42" x14ac:dyDescent="0.25">
      <c r="A87" s="1">
        <f t="shared" si="60"/>
        <v>82</v>
      </c>
      <c r="B87" s="1">
        <v>0.6</v>
      </c>
      <c r="C87" s="1">
        <v>0.3</v>
      </c>
      <c r="D87" s="10">
        <f>D86*J$2</f>
        <v>1.4656486338637944E-2</v>
      </c>
      <c r="E87" s="10">
        <f>E86</f>
        <v>3.6641215846594855E-2</v>
      </c>
      <c r="F87" s="10">
        <f t="shared" si="39"/>
        <v>98.315711017420313</v>
      </c>
      <c r="G87" s="10">
        <f t="shared" si="40"/>
        <v>99.795944439864755</v>
      </c>
      <c r="H87" s="10">
        <f t="shared" si="41"/>
        <v>13.645835391853298</v>
      </c>
      <c r="I87" s="10">
        <f t="shared" si="42"/>
        <v>13.645835391853298</v>
      </c>
      <c r="J87" s="2">
        <f t="shared" si="34"/>
        <v>0.20256313516556079</v>
      </c>
      <c r="K87" s="2">
        <f t="shared" si="43"/>
        <v>0.17787505879167154</v>
      </c>
      <c r="L87" s="2">
        <f t="shared" si="44"/>
        <v>0.19009107409682291</v>
      </c>
      <c r="M87" s="10">
        <f t="shared" si="45"/>
        <v>5.0482597629296931E-2</v>
      </c>
      <c r="N87" s="10">
        <f t="shared" si="46"/>
        <v>5.1268644548534831E-2</v>
      </c>
      <c r="O87" s="10">
        <f t="shared" si="35"/>
        <v>4.8250204553159433E-2</v>
      </c>
      <c r="P87" s="10">
        <f t="shared" si="47"/>
        <v>4.853084477988133E-2</v>
      </c>
      <c r="R87" s="10">
        <f t="shared" si="48"/>
        <v>1</v>
      </c>
      <c r="S87" s="10">
        <f t="shared" si="36"/>
        <v>4.6688466298141787E-2</v>
      </c>
      <c r="T87" s="10">
        <f t="shared" si="37"/>
        <v>4.6688466298141787E-2</v>
      </c>
      <c r="U87" s="2">
        <f t="shared" si="38"/>
        <v>0.25</v>
      </c>
      <c r="V87" s="2">
        <f t="shared" si="49"/>
        <v>0.25</v>
      </c>
      <c r="X87" s="10">
        <f t="shared" si="50"/>
        <v>-1.0371231833096961E-2</v>
      </c>
      <c r="Y87" s="10">
        <f t="shared" si="51"/>
        <v>-4.2403036046682163E-2</v>
      </c>
      <c r="Z87" s="10">
        <f t="shared" si="52"/>
        <v>1.0371231833097294E-2</v>
      </c>
      <c r="AA87" s="10">
        <f t="shared" si="53"/>
        <v>-2.7985533324010881E-2</v>
      </c>
      <c r="AB87" s="29"/>
      <c r="AC87" s="1">
        <f t="shared" si="54"/>
        <v>5.0976076162361688</v>
      </c>
      <c r="AD87" s="1">
        <f t="shared" si="55"/>
        <v>3.2477017464188629</v>
      </c>
      <c r="AE87" s="1">
        <f t="shared" si="56"/>
        <v>4.1519217328503624</v>
      </c>
      <c r="AF87" s="1">
        <f t="shared" si="57"/>
        <v>1.8499058698173059</v>
      </c>
      <c r="AG87" s="1">
        <f t="shared" si="58"/>
        <v>7.3996234792692253</v>
      </c>
      <c r="AH87" s="2">
        <f t="shared" si="59"/>
        <v>0.24999999999999994</v>
      </c>
      <c r="AI87" s="3"/>
      <c r="AJ87" s="3"/>
      <c r="AK87" s="4"/>
      <c r="AL87" s="4"/>
      <c r="AM87" s="3"/>
      <c r="AN87" s="3"/>
      <c r="AO87" s="3"/>
      <c r="AP87" s="3"/>
    </row>
    <row r="88" spans="1:42" x14ac:dyDescent="0.25">
      <c r="A88" s="1">
        <f t="shared" si="60"/>
        <v>83</v>
      </c>
      <c r="B88" s="1">
        <v>0.6</v>
      </c>
      <c r="C88" s="1">
        <v>0.3</v>
      </c>
      <c r="D88" s="10">
        <f>D87</f>
        <v>1.4656486338637944E-2</v>
      </c>
      <c r="E88" s="10">
        <f>E87</f>
        <v>3.6641215846594855E-2</v>
      </c>
      <c r="F88" s="10">
        <f t="shared" si="39"/>
        <v>99.786609841525205</v>
      </c>
      <c r="G88" s="10">
        <f t="shared" si="40"/>
        <v>98.302899881594456</v>
      </c>
      <c r="H88" s="10">
        <f t="shared" si="41"/>
        <v>13.645835391853298</v>
      </c>
      <c r="I88" s="10">
        <f t="shared" si="42"/>
        <v>13.645835391853298</v>
      </c>
      <c r="J88" s="2">
        <f t="shared" si="34"/>
        <v>0.21481665311149012</v>
      </c>
      <c r="K88" s="2">
        <f t="shared" si="43"/>
        <v>0.24007543253618957</v>
      </c>
      <c r="L88" s="2">
        <f t="shared" si="44"/>
        <v>0.22731609700223832</v>
      </c>
      <c r="M88" s="10">
        <f t="shared" si="45"/>
        <v>4.875586291062825E-2</v>
      </c>
      <c r="N88" s="10">
        <f t="shared" si="46"/>
        <v>4.8032686651056707E-2</v>
      </c>
      <c r="O88" s="10">
        <f t="shared" si="35"/>
        <v>4.7693571125890358E-2</v>
      </c>
      <c r="P88" s="10">
        <f t="shared" si="47"/>
        <v>4.7427301366587751E-2</v>
      </c>
      <c r="R88" s="10">
        <f t="shared" si="48"/>
        <v>1</v>
      </c>
      <c r="S88" s="10">
        <f t="shared" si="36"/>
        <v>4.6579727653973932E-2</v>
      </c>
      <c r="T88" s="10">
        <f t="shared" si="37"/>
        <v>4.6579727653973932E-2</v>
      </c>
      <c r="U88" s="2">
        <f t="shared" si="38"/>
        <v>0.25</v>
      </c>
      <c r="V88" s="2">
        <f t="shared" si="49"/>
        <v>0.25</v>
      </c>
      <c r="X88" s="10">
        <f t="shared" si="50"/>
        <v>1.0289160803594211E-2</v>
      </c>
      <c r="Y88" s="10">
        <f t="shared" si="51"/>
        <v>-1.3305297735454746E-2</v>
      </c>
      <c r="Z88" s="10">
        <f t="shared" si="52"/>
        <v>-1.0289160803593878E-2</v>
      </c>
      <c r="AA88" s="10">
        <f t="shared" si="53"/>
        <v>-2.7976291764471251E-2</v>
      </c>
      <c r="AB88" s="29"/>
      <c r="AC88" s="1">
        <f t="shared" si="54"/>
        <v>5.064458856829015</v>
      </c>
      <c r="AD88" s="1">
        <f t="shared" si="55"/>
        <v>3.2190677740265881</v>
      </c>
      <c r="AE88" s="1">
        <f t="shared" si="56"/>
        <v>4.1624965571831201</v>
      </c>
      <c r="AF88" s="1">
        <f t="shared" si="57"/>
        <v>1.8453910828024269</v>
      </c>
      <c r="AG88" s="1">
        <f t="shared" si="58"/>
        <v>7.3815643312097077</v>
      </c>
      <c r="AH88" s="2">
        <f t="shared" si="59"/>
        <v>0.25</v>
      </c>
      <c r="AI88" s="3"/>
      <c r="AJ88" s="3"/>
      <c r="AK88" s="4"/>
      <c r="AL88" s="4"/>
      <c r="AM88" s="3"/>
      <c r="AN88" s="3"/>
      <c r="AO88" s="3"/>
      <c r="AP88" s="3"/>
    </row>
    <row r="89" spans="1:42" x14ac:dyDescent="0.25">
      <c r="A89" s="1">
        <f t="shared" si="60"/>
        <v>84</v>
      </c>
      <c r="B89" s="1">
        <v>0.6</v>
      </c>
      <c r="C89" s="1">
        <v>0.3</v>
      </c>
      <c r="D89" s="10">
        <f>D88</f>
        <v>1.4656486338637944E-2</v>
      </c>
      <c r="E89" s="10">
        <f>J$2*E88</f>
        <v>3.2417802743252941E-2</v>
      </c>
      <c r="F89" s="10">
        <f t="shared" si="39"/>
        <v>98.259194133204673</v>
      </c>
      <c r="G89" s="10">
        <f t="shared" si="40"/>
        <v>99.807604708134463</v>
      </c>
      <c r="H89" s="10">
        <f t="shared" si="41"/>
        <v>13.645835391853298</v>
      </c>
      <c r="I89" s="10">
        <f t="shared" si="42"/>
        <v>15.423623987102706</v>
      </c>
      <c r="J89" s="2">
        <f t="shared" si="34"/>
        <v>0.19095606372568419</v>
      </c>
      <c r="K89" s="2">
        <f t="shared" si="43"/>
        <v>0.1659054456041591</v>
      </c>
      <c r="L89" s="2">
        <f t="shared" si="44"/>
        <v>0.1782976256147446</v>
      </c>
      <c r="M89" s="10">
        <f t="shared" si="45"/>
        <v>4.7207842047869153E-2</v>
      </c>
      <c r="N89" s="10">
        <f t="shared" si="46"/>
        <v>4.7920361673613944E-2</v>
      </c>
      <c r="O89" s="10">
        <f t="shared" si="35"/>
        <v>4.4667822592963903E-2</v>
      </c>
      <c r="P89" s="10">
        <f t="shared" si="47"/>
        <v>4.491969064792959E-2</v>
      </c>
      <c r="R89" s="10">
        <f t="shared" si="48"/>
        <v>1</v>
      </c>
      <c r="S89" s="10">
        <f t="shared" si="36"/>
        <v>4.2829720319132521E-2</v>
      </c>
      <c r="T89" s="10">
        <f t="shared" si="37"/>
        <v>4.2829720319132521E-2</v>
      </c>
      <c r="U89" s="2">
        <f t="shared" si="38"/>
        <v>0.24999999999999978</v>
      </c>
      <c r="V89" s="2">
        <f t="shared" si="49"/>
        <v>0.25</v>
      </c>
      <c r="X89" s="10">
        <f t="shared" si="50"/>
        <v>-1.0628803611226423E-2</v>
      </c>
      <c r="Y89" s="10">
        <f t="shared" si="51"/>
        <v>-5.1341901769540121E-2</v>
      </c>
      <c r="Z89" s="10">
        <f t="shared" si="52"/>
        <v>1.0628803611225868E-2</v>
      </c>
      <c r="AA89" s="10">
        <f t="shared" si="53"/>
        <v>-3.6392540091471526E-2</v>
      </c>
      <c r="AB89" s="29"/>
      <c r="AC89" s="1">
        <f t="shared" si="54"/>
        <v>4.6756777781637542</v>
      </c>
      <c r="AD89" s="1">
        <f t="shared" si="55"/>
        <v>2.9790486583876672</v>
      </c>
      <c r="AE89" s="1">
        <f t="shared" si="56"/>
        <v>3.8074678207166821</v>
      </c>
      <c r="AF89" s="1">
        <f t="shared" si="57"/>
        <v>1.696629119776087</v>
      </c>
      <c r="AG89" s="1">
        <f t="shared" si="58"/>
        <v>6.7865164791043497</v>
      </c>
      <c r="AH89" s="2">
        <f t="shared" si="59"/>
        <v>0.24999999999999994</v>
      </c>
      <c r="AI89" s="3"/>
      <c r="AJ89" s="3"/>
      <c r="AK89" s="4"/>
      <c r="AL89" s="4"/>
      <c r="AM89" s="3"/>
      <c r="AN89" s="3"/>
      <c r="AO89" s="3"/>
      <c r="AP89" s="3"/>
    </row>
    <row r="90" spans="1:42" x14ac:dyDescent="0.25">
      <c r="A90" s="1">
        <f t="shared" si="60"/>
        <v>85</v>
      </c>
      <c r="B90" s="1">
        <v>0.6</v>
      </c>
      <c r="C90" s="1">
        <v>0.3</v>
      </c>
      <c r="D90" s="10">
        <f>D89*J$2</f>
        <v>1.2967121097301179E-2</v>
      </c>
      <c r="E90" s="10">
        <f>E89</f>
        <v>3.2417802743252941E-2</v>
      </c>
      <c r="F90" s="10">
        <f t="shared" si="39"/>
        <v>99.75083498399546</v>
      </c>
      <c r="G90" s="10">
        <f t="shared" si="40"/>
        <v>98.292457940286894</v>
      </c>
      <c r="H90" s="10">
        <f t="shared" si="41"/>
        <v>15.423623987102705</v>
      </c>
      <c r="I90" s="10">
        <f t="shared" si="42"/>
        <v>15.423623987102706</v>
      </c>
      <c r="J90" s="2">
        <f t="shared" si="34"/>
        <v>0.18608190344770903</v>
      </c>
      <c r="K90" s="2">
        <f t="shared" si="43"/>
        <v>0.21075119618116767</v>
      </c>
      <c r="L90" s="2">
        <f t="shared" si="44"/>
        <v>0.19828959604280039</v>
      </c>
      <c r="M90" s="10">
        <f t="shared" si="45"/>
        <v>4.5147688507612138E-2</v>
      </c>
      <c r="N90" s="10">
        <f t="shared" si="46"/>
        <v>4.4447269350943154E-2</v>
      </c>
      <c r="O90" s="10">
        <f t="shared" si="35"/>
        <v>4.3112143341581088E-2</v>
      </c>
      <c r="P90" s="10">
        <f t="shared" si="47"/>
        <v>4.286035184508942E-2</v>
      </c>
      <c r="R90" s="10">
        <f t="shared" si="48"/>
        <v>1</v>
      </c>
      <c r="S90" s="10">
        <f t="shared" si="36"/>
        <v>4.1211576480258E-2</v>
      </c>
      <c r="T90" s="10">
        <f t="shared" si="37"/>
        <v>4.1211576480258E-2</v>
      </c>
      <c r="U90" s="2">
        <f t="shared" si="38"/>
        <v>0.25</v>
      </c>
      <c r="V90" s="2">
        <f t="shared" si="49"/>
        <v>0.25</v>
      </c>
      <c r="X90" s="10">
        <f t="shared" si="50"/>
        <v>1.0292453294840742E-2</v>
      </c>
      <c r="Y90" s="10">
        <f t="shared" si="51"/>
        <v>-3.4245540136931818E-2</v>
      </c>
      <c r="Z90" s="10">
        <f t="shared" si="52"/>
        <v>-1.0292453294840742E-2</v>
      </c>
      <c r="AA90" s="10">
        <f t="shared" si="53"/>
        <v>-4.8365062388043278E-2</v>
      </c>
      <c r="AB90" s="29"/>
      <c r="AC90" s="1">
        <f t="shared" si="54"/>
        <v>4.4799066694520828</v>
      </c>
      <c r="AD90" s="1">
        <f t="shared" si="55"/>
        <v>2.8475714069018427</v>
      </c>
      <c r="AE90" s="1">
        <f t="shared" si="56"/>
        <v>3.6817696432991176</v>
      </c>
      <c r="AF90" s="1">
        <f t="shared" si="57"/>
        <v>1.6323352625502401</v>
      </c>
      <c r="AG90" s="1">
        <f t="shared" si="58"/>
        <v>6.5293410502009603</v>
      </c>
      <c r="AH90" s="2">
        <f t="shared" si="59"/>
        <v>0.25</v>
      </c>
      <c r="AI90" s="3"/>
      <c r="AJ90" s="3"/>
      <c r="AK90" s="4"/>
      <c r="AL90" s="4"/>
      <c r="AM90" s="3"/>
      <c r="AN90" s="3"/>
      <c r="AO90" s="3"/>
      <c r="AP90" s="3"/>
    </row>
    <row r="91" spans="1:42" x14ac:dyDescent="0.25">
      <c r="A91" s="1">
        <f t="shared" si="60"/>
        <v>86</v>
      </c>
      <c r="B91" s="1">
        <v>0.6</v>
      </c>
      <c r="C91" s="1">
        <v>0.3</v>
      </c>
      <c r="D91" s="10">
        <f>D90</f>
        <v>1.2967121097301179E-2</v>
      </c>
      <c r="E91" s="10">
        <f>E90</f>
        <v>3.2417802743252941E-2</v>
      </c>
      <c r="F91" s="10">
        <f t="shared" si="39"/>
        <v>98.25960075952743</v>
      </c>
      <c r="G91" s="10">
        <f t="shared" si="40"/>
        <v>99.761890023849475</v>
      </c>
      <c r="H91" s="10">
        <f t="shared" si="41"/>
        <v>15.423623987102705</v>
      </c>
      <c r="I91" s="10">
        <f t="shared" si="42"/>
        <v>15.423623987102706</v>
      </c>
      <c r="J91" s="2">
        <f t="shared" si="34"/>
        <v>0.23277377240974451</v>
      </c>
      <c r="K91" s="2">
        <f t="shared" si="43"/>
        <v>0.20751604743297292</v>
      </c>
      <c r="L91" s="2">
        <f t="shared" si="44"/>
        <v>0.22001419744085449</v>
      </c>
      <c r="M91" s="10">
        <f t="shared" si="45"/>
        <v>4.2672934159787658E-2</v>
      </c>
      <c r="N91" s="10">
        <f t="shared" si="46"/>
        <v>4.3306077626442327E-2</v>
      </c>
      <c r="O91" s="10">
        <f t="shared" si="35"/>
        <v>4.1803757220786934E-2</v>
      </c>
      <c r="P91" s="10">
        <f t="shared" si="47"/>
        <v>4.2035490426287611E-2</v>
      </c>
      <c r="R91" s="10">
        <f t="shared" si="48"/>
        <v>1</v>
      </c>
      <c r="S91" s="10">
        <f t="shared" si="36"/>
        <v>4.1307701949968724E-2</v>
      </c>
      <c r="T91" s="10">
        <f t="shared" si="37"/>
        <v>4.1307701949968724E-2</v>
      </c>
      <c r="U91" s="2">
        <f t="shared" si="38"/>
        <v>0.25</v>
      </c>
      <c r="V91" s="2">
        <f t="shared" si="49"/>
        <v>0.25</v>
      </c>
      <c r="X91" s="10">
        <f t="shared" si="50"/>
        <v>-1.0350297235760086E-2</v>
      </c>
      <c r="Y91" s="10">
        <f t="shared" si="51"/>
        <v>-2.2093762033124409E-2</v>
      </c>
      <c r="Z91" s="10">
        <f t="shared" si="52"/>
        <v>1.0350297235760086E-2</v>
      </c>
      <c r="AA91" s="10">
        <f t="shared" si="53"/>
        <v>-7.142571193192504E-3</v>
      </c>
      <c r="AB91" s="29"/>
      <c r="AC91" s="1">
        <f t="shared" si="54"/>
        <v>4.5082054141085051</v>
      </c>
      <c r="AD91" s="1">
        <f t="shared" si="55"/>
        <v>2.8722428699148619</v>
      </c>
      <c r="AE91" s="1">
        <f t="shared" si="56"/>
        <v>3.6716073068597073</v>
      </c>
      <c r="AF91" s="1">
        <f t="shared" si="57"/>
        <v>1.6359625441936432</v>
      </c>
      <c r="AG91" s="1">
        <f t="shared" si="58"/>
        <v>6.5438501767745691</v>
      </c>
      <c r="AH91" s="2">
        <f t="shared" si="59"/>
        <v>0.25000000000000011</v>
      </c>
      <c r="AI91" s="3"/>
      <c r="AJ91" s="3"/>
      <c r="AK91" s="4"/>
      <c r="AL91" s="4"/>
      <c r="AM91" s="3"/>
      <c r="AN91" s="3"/>
      <c r="AO91" s="3"/>
      <c r="AP91" s="3"/>
    </row>
    <row r="92" spans="1:42" x14ac:dyDescent="0.25">
      <c r="A92" s="1">
        <f t="shared" si="60"/>
        <v>87</v>
      </c>
      <c r="B92" s="1">
        <v>0.6</v>
      </c>
      <c r="C92" s="1">
        <v>0.3</v>
      </c>
      <c r="D92" s="10">
        <f>D91</f>
        <v>1.2967121097301179E-2</v>
      </c>
      <c r="E92" s="10">
        <f>J$2*E91</f>
        <v>2.8681197127854632E-2</v>
      </c>
      <c r="F92" s="10">
        <f t="shared" si="39"/>
        <v>99.763580026748215</v>
      </c>
      <c r="G92" s="10">
        <f t="shared" si="40"/>
        <v>98.234916444729976</v>
      </c>
      <c r="H92" s="10">
        <f t="shared" si="41"/>
        <v>15.423623987102705</v>
      </c>
      <c r="I92" s="10">
        <f t="shared" si="42"/>
        <v>17.433024073964106</v>
      </c>
      <c r="J92" s="2">
        <f t="shared" si="34"/>
        <v>0.173774491116925</v>
      </c>
      <c r="K92" s="2">
        <f t="shared" si="43"/>
        <v>0.19883539823544072</v>
      </c>
      <c r="L92" s="2">
        <f t="shared" si="44"/>
        <v>0.18617259062412805</v>
      </c>
      <c r="M92" s="10">
        <f t="shared" si="45"/>
        <v>4.224096375113616E-2</v>
      </c>
      <c r="N92" s="10">
        <f t="shared" si="46"/>
        <v>4.1604867679351849E-2</v>
      </c>
      <c r="O92" s="10">
        <f t="shared" si="35"/>
        <v>3.9933154777445204E-2</v>
      </c>
      <c r="P92" s="10">
        <f t="shared" si="47"/>
        <v>3.9706798859838938E-2</v>
      </c>
      <c r="R92" s="10">
        <f t="shared" si="48"/>
        <v>1.0000000000000002</v>
      </c>
      <c r="S92" s="10">
        <f t="shared" si="36"/>
        <v>3.7831473373934582E-2</v>
      </c>
      <c r="T92" s="10">
        <f t="shared" si="37"/>
        <v>3.7831473373934575E-2</v>
      </c>
      <c r="U92" s="2">
        <f t="shared" si="38"/>
        <v>0.25</v>
      </c>
      <c r="V92" s="2">
        <f t="shared" si="49"/>
        <v>0.25</v>
      </c>
      <c r="X92" s="10">
        <f t="shared" si="50"/>
        <v>1.0562590685886608E-2</v>
      </c>
      <c r="Y92" s="10">
        <f t="shared" si="51"/>
        <v>-4.2623304988142041E-2</v>
      </c>
      <c r="Z92" s="10">
        <f t="shared" si="52"/>
        <v>-1.0562590685886608E-2</v>
      </c>
      <c r="AA92" s="10">
        <f t="shared" si="53"/>
        <v>-5.7293056089147476E-2</v>
      </c>
      <c r="AB92" s="29"/>
      <c r="AC92" s="1">
        <f t="shared" si="54"/>
        <v>4.1111414266967703</v>
      </c>
      <c r="AD92" s="1">
        <f t="shared" si="55"/>
        <v>2.6130264572288082</v>
      </c>
      <c r="AE92" s="1">
        <f t="shared" si="56"/>
        <v>3.3794334206430374</v>
      </c>
      <c r="AF92" s="1">
        <f t="shared" si="57"/>
        <v>1.4981149694679621</v>
      </c>
      <c r="AG92" s="1">
        <f t="shared" si="58"/>
        <v>5.9924598778718456</v>
      </c>
      <c r="AH92" s="2">
        <f t="shared" si="59"/>
        <v>0.25000000000000011</v>
      </c>
      <c r="AI92" s="3"/>
      <c r="AJ92" s="3"/>
      <c r="AK92" s="4"/>
      <c r="AL92" s="4"/>
      <c r="AM92" s="3"/>
      <c r="AN92" s="3"/>
      <c r="AO92" s="3"/>
      <c r="AP92" s="3"/>
    </row>
    <row r="93" spans="1:42" x14ac:dyDescent="0.25">
      <c r="A93" s="1">
        <f t="shared" si="60"/>
        <v>88</v>
      </c>
      <c r="B93" s="1">
        <v>0.6</v>
      </c>
      <c r="C93" s="1">
        <v>0.3</v>
      </c>
      <c r="D93" s="10">
        <f>D92*J$2</f>
        <v>1.1472478851141856E-2</v>
      </c>
      <c r="E93" s="10">
        <f>E92</f>
        <v>2.8681197127854632E-2</v>
      </c>
      <c r="F93" s="10">
        <f t="shared" si="39"/>
        <v>98.248479544154478</v>
      </c>
      <c r="G93" s="10">
        <f t="shared" si="40"/>
        <v>99.726801251520783</v>
      </c>
      <c r="H93" s="10">
        <f t="shared" si="41"/>
        <v>17.433024073964102</v>
      </c>
      <c r="I93" s="10">
        <f t="shared" si="42"/>
        <v>17.433024073964106</v>
      </c>
      <c r="J93" s="2">
        <f t="shared" si="34"/>
        <v>0.20255815515160847</v>
      </c>
      <c r="K93" s="2">
        <f t="shared" si="43"/>
        <v>0.17788487705433842</v>
      </c>
      <c r="L93" s="2">
        <f t="shared" si="44"/>
        <v>0.19009364691143449</v>
      </c>
      <c r="M93" s="10">
        <f t="shared" si="45"/>
        <v>3.9515765916430634E-2</v>
      </c>
      <c r="N93" s="10">
        <f t="shared" si="46"/>
        <v>4.0130682836586939E-2</v>
      </c>
      <c r="O93" s="10">
        <f t="shared" si="35"/>
        <v>3.7768331319998072E-2</v>
      </c>
      <c r="P93" s="10">
        <f t="shared" si="47"/>
        <v>3.7987873936014972E-2</v>
      </c>
      <c r="R93" s="10">
        <f t="shared" si="48"/>
        <v>1.0000000000000002</v>
      </c>
      <c r="S93" s="10">
        <f t="shared" si="36"/>
        <v>3.6545735134434904E-2</v>
      </c>
      <c r="T93" s="10">
        <f t="shared" si="37"/>
        <v>3.6545735134434897E-2</v>
      </c>
      <c r="U93" s="2">
        <f t="shared" si="38"/>
        <v>0.25</v>
      </c>
      <c r="V93" s="2">
        <f t="shared" si="49"/>
        <v>0.25</v>
      </c>
      <c r="X93" s="10">
        <f t="shared" si="50"/>
        <v>-1.036499414749914E-2</v>
      </c>
      <c r="Y93" s="10">
        <f t="shared" si="51"/>
        <v>-4.2400404264080205E-2</v>
      </c>
      <c r="Z93" s="10">
        <f t="shared" si="52"/>
        <v>1.0364994147499251E-2</v>
      </c>
      <c r="AA93" s="10">
        <f t="shared" si="53"/>
        <v>-2.7991628923130785E-2</v>
      </c>
      <c r="AB93" s="29"/>
      <c r="AC93" s="1">
        <f t="shared" si="54"/>
        <v>3.9874376493524029</v>
      </c>
      <c r="AD93" s="1">
        <f t="shared" si="55"/>
        <v>2.5404072143275775</v>
      </c>
      <c r="AE93" s="1">
        <f t="shared" si="56"/>
        <v>3.2477145257717219</v>
      </c>
      <c r="AF93" s="1">
        <f t="shared" si="57"/>
        <v>1.4470304350248253</v>
      </c>
      <c r="AG93" s="1">
        <f t="shared" si="58"/>
        <v>5.7881217400992995</v>
      </c>
      <c r="AH93" s="2">
        <f t="shared" si="59"/>
        <v>0.25000000000000006</v>
      </c>
      <c r="AI93" s="3"/>
      <c r="AJ93" s="3"/>
      <c r="AK93" s="4"/>
      <c r="AL93" s="4"/>
      <c r="AM93" s="3"/>
      <c r="AN93" s="3"/>
      <c r="AO93" s="3"/>
      <c r="AP93" s="3"/>
    </row>
    <row r="94" spans="1:42" x14ac:dyDescent="0.25">
      <c r="A94" s="1">
        <f t="shared" si="60"/>
        <v>89</v>
      </c>
      <c r="B94" s="1">
        <v>0.6</v>
      </c>
      <c r="C94" s="1">
        <v>0.3</v>
      </c>
      <c r="D94" s="10">
        <f>D93</f>
        <v>1.1472478851141856E-2</v>
      </c>
      <c r="E94" s="10">
        <f>E93</f>
        <v>2.8681197127854632E-2</v>
      </c>
      <c r="F94" s="10">
        <f t="shared" si="39"/>
        <v>99.717491451561173</v>
      </c>
      <c r="G94" s="10">
        <f t="shared" si="40"/>
        <v>98.235685468296637</v>
      </c>
      <c r="H94" s="10">
        <f t="shared" si="41"/>
        <v>17.433024073964102</v>
      </c>
      <c r="I94" s="10">
        <f t="shared" si="42"/>
        <v>17.433024073964106</v>
      </c>
      <c r="J94" s="2">
        <f t="shared" si="34"/>
        <v>0.21482199235427424</v>
      </c>
      <c r="K94" s="2">
        <f t="shared" si="43"/>
        <v>0.24006563496655753</v>
      </c>
      <c r="L94" s="2">
        <f t="shared" si="44"/>
        <v>0.2273140233015325</v>
      </c>
      <c r="M94" s="10">
        <f t="shared" si="45"/>
        <v>3.8163899919307437E-2</v>
      </c>
      <c r="N94" s="10">
        <f t="shared" si="46"/>
        <v>3.7598169132994796E-2</v>
      </c>
      <c r="O94" s="10">
        <f t="shared" si="35"/>
        <v>3.7332405778382816E-2</v>
      </c>
      <c r="P94" s="10">
        <f t="shared" si="47"/>
        <v>3.7124106980146336E-2</v>
      </c>
      <c r="R94" s="10">
        <f t="shared" si="48"/>
        <v>1.0000000000000002</v>
      </c>
      <c r="S94" s="10">
        <f t="shared" si="36"/>
        <v>3.6460670138032156E-2</v>
      </c>
      <c r="T94" s="10">
        <f t="shared" si="37"/>
        <v>3.6460670138032149E-2</v>
      </c>
      <c r="U94" s="2">
        <f t="shared" si="38"/>
        <v>0.25</v>
      </c>
      <c r="V94" s="2">
        <f t="shared" si="49"/>
        <v>0.25</v>
      </c>
      <c r="X94" s="10">
        <f t="shared" si="50"/>
        <v>1.0283013499821081E-2</v>
      </c>
      <c r="Y94" s="10">
        <f t="shared" si="51"/>
        <v>-1.3307743413536799E-2</v>
      </c>
      <c r="Z94" s="10">
        <f t="shared" si="52"/>
        <v>-1.0283013499820859E-2</v>
      </c>
      <c r="AA94" s="10">
        <f t="shared" si="53"/>
        <v>-2.797003052252256E-2</v>
      </c>
      <c r="AB94" s="29"/>
      <c r="AC94" s="1">
        <f t="shared" si="54"/>
        <v>3.9615238716730952</v>
      </c>
      <c r="AD94" s="1">
        <f t="shared" si="55"/>
        <v>2.5180227743830033</v>
      </c>
      <c r="AE94" s="1">
        <f t="shared" si="56"/>
        <v>3.2559816147773604</v>
      </c>
      <c r="AF94" s="1">
        <f t="shared" si="57"/>
        <v>1.4435010972900919</v>
      </c>
      <c r="AG94" s="1">
        <f t="shared" si="58"/>
        <v>5.7740043891603641</v>
      </c>
      <c r="AH94" s="2">
        <f t="shared" si="59"/>
        <v>0.25000000000000017</v>
      </c>
      <c r="AI94" s="3"/>
      <c r="AJ94" s="3"/>
      <c r="AK94" s="4"/>
      <c r="AL94" s="4"/>
      <c r="AM94" s="3"/>
      <c r="AN94" s="3"/>
      <c r="AO94" s="3"/>
      <c r="AP94" s="3"/>
    </row>
    <row r="95" spans="1:42" x14ac:dyDescent="0.25">
      <c r="A95" s="1">
        <f t="shared" si="60"/>
        <v>90</v>
      </c>
      <c r="B95" s="1">
        <v>0.6</v>
      </c>
      <c r="C95" s="1">
        <v>0.3</v>
      </c>
      <c r="D95" s="10">
        <f>D94</f>
        <v>1.1472478851141856E-2</v>
      </c>
      <c r="E95" s="10">
        <f>J$2*E94</f>
        <v>2.5375287622109593E-2</v>
      </c>
      <c r="F95" s="10">
        <f t="shared" si="39"/>
        <v>98.192048425424829</v>
      </c>
      <c r="G95" s="10">
        <f t="shared" si="40"/>
        <v>99.738460348951662</v>
      </c>
      <c r="H95" s="10">
        <f t="shared" si="41"/>
        <v>17.433024073964102</v>
      </c>
      <c r="I95" s="10">
        <f t="shared" si="42"/>
        <v>19.704210153044649</v>
      </c>
      <c r="J95" s="2">
        <f t="shared" si="34"/>
        <v>0.19095087052392867</v>
      </c>
      <c r="K95" s="2">
        <f t="shared" si="43"/>
        <v>0.16591526329853057</v>
      </c>
      <c r="L95" s="2">
        <f t="shared" si="44"/>
        <v>0.17830009762202192</v>
      </c>
      <c r="M95" s="10">
        <f t="shared" si="45"/>
        <v>3.6952423508592853E-2</v>
      </c>
      <c r="N95" s="10">
        <f t="shared" si="46"/>
        <v>3.7509820975614443E-2</v>
      </c>
      <c r="O95" s="10">
        <f t="shared" si="35"/>
        <v>3.496419167999737E-2</v>
      </c>
      <c r="P95" s="10">
        <f t="shared" si="47"/>
        <v>3.5161226126939109E-2</v>
      </c>
      <c r="R95" s="10">
        <f t="shared" si="48"/>
        <v>1</v>
      </c>
      <c r="S95" s="10">
        <f t="shared" si="36"/>
        <v>3.3525280764300322E-2</v>
      </c>
      <c r="T95" s="10">
        <f t="shared" si="37"/>
        <v>3.3525280764300322E-2</v>
      </c>
      <c r="U95" s="2">
        <f t="shared" si="38"/>
        <v>0.25</v>
      </c>
      <c r="V95" s="2">
        <f t="shared" si="49"/>
        <v>0.24999999999999978</v>
      </c>
      <c r="X95" s="10">
        <f t="shared" si="50"/>
        <v>-1.0622413749394433E-2</v>
      </c>
      <c r="Y95" s="10">
        <f t="shared" si="51"/>
        <v>-5.1339105318627398E-2</v>
      </c>
      <c r="Z95" s="10">
        <f t="shared" si="52"/>
        <v>1.0622413749394655E-2</v>
      </c>
      <c r="AA95" s="10">
        <f t="shared" si="53"/>
        <v>-3.639878639827121E-2</v>
      </c>
      <c r="AB95" s="29"/>
      <c r="AC95" s="1">
        <f t="shared" si="54"/>
        <v>3.6573983172520048</v>
      </c>
      <c r="AD95" s="1">
        <f t="shared" si="55"/>
        <v>2.3302631415556481</v>
      </c>
      <c r="AE95" s="1">
        <f t="shared" si="56"/>
        <v>2.9782775612297763</v>
      </c>
      <c r="AF95" s="1">
        <f t="shared" si="57"/>
        <v>1.3271351756963568</v>
      </c>
      <c r="AG95" s="1">
        <f t="shared" si="58"/>
        <v>5.3085407027854243</v>
      </c>
      <c r="AH95" s="2">
        <f t="shared" si="59"/>
        <v>0.25000000000000011</v>
      </c>
      <c r="AI95" s="3"/>
      <c r="AJ95" s="3"/>
      <c r="AK95" s="4"/>
      <c r="AL95" s="4"/>
      <c r="AM95" s="3"/>
      <c r="AN95" s="3"/>
      <c r="AO95" s="3"/>
      <c r="AP95" s="3"/>
    </row>
    <row r="96" spans="1:42" x14ac:dyDescent="0.25">
      <c r="A96" s="1">
        <f t="shared" si="60"/>
        <v>91</v>
      </c>
      <c r="B96" s="1">
        <v>0.6</v>
      </c>
      <c r="C96" s="1">
        <v>0.3</v>
      </c>
      <c r="D96" s="10">
        <f>D95*J$2</f>
        <v>1.0150115048843842E-2</v>
      </c>
      <c r="E96" s="10">
        <f>E95</f>
        <v>2.5375287622109593E-2</v>
      </c>
      <c r="F96" s="10">
        <f t="shared" si="39"/>
        <v>99.681776744988767</v>
      </c>
      <c r="G96" s="10">
        <f t="shared" si="40"/>
        <v>98.225270520302914</v>
      </c>
      <c r="H96" s="10">
        <f t="shared" si="41"/>
        <v>19.704210153044638</v>
      </c>
      <c r="I96" s="10">
        <f t="shared" si="42"/>
        <v>19.704210153044649</v>
      </c>
      <c r="J96" s="2">
        <f t="shared" si="34"/>
        <v>0.18608680425349866</v>
      </c>
      <c r="K96" s="2">
        <f t="shared" si="43"/>
        <v>0.2107413108887084</v>
      </c>
      <c r="L96" s="2">
        <f t="shared" si="44"/>
        <v>0.1982872556753843</v>
      </c>
      <c r="M96" s="10">
        <f t="shared" si="45"/>
        <v>3.5339583356137474E-2</v>
      </c>
      <c r="N96" s="10">
        <f t="shared" si="46"/>
        <v>3.4791654774894085E-2</v>
      </c>
      <c r="O96" s="10">
        <f t="shared" si="35"/>
        <v>3.3746262718045116E-2</v>
      </c>
      <c r="P96" s="10">
        <f t="shared" si="47"/>
        <v>3.3549289967267838E-2</v>
      </c>
      <c r="R96" s="10">
        <f t="shared" si="48"/>
        <v>1</v>
      </c>
      <c r="S96" s="10">
        <f t="shared" si="36"/>
        <v>3.2258704666836141E-2</v>
      </c>
      <c r="T96" s="10">
        <f t="shared" si="37"/>
        <v>3.2258704666836141E-2</v>
      </c>
      <c r="U96" s="2">
        <f t="shared" si="38"/>
        <v>0.25</v>
      </c>
      <c r="V96" s="2">
        <f t="shared" si="49"/>
        <v>0.25</v>
      </c>
      <c r="X96" s="10">
        <f t="shared" si="50"/>
        <v>1.0286305671838525E-2</v>
      </c>
      <c r="Y96" s="10">
        <f t="shared" si="51"/>
        <v>-3.4247796980799494E-2</v>
      </c>
      <c r="Z96" s="10">
        <f t="shared" si="52"/>
        <v>-1.0286305671838858E-2</v>
      </c>
      <c r="AA96" s="10">
        <f t="shared" si="53"/>
        <v>-4.8358942880616596E-2</v>
      </c>
      <c r="AB96" s="29"/>
      <c r="AC96" s="1">
        <f t="shared" si="54"/>
        <v>3.5042759934470116</v>
      </c>
      <c r="AD96" s="1">
        <f t="shared" si="55"/>
        <v>2.2274309956036862</v>
      </c>
      <c r="AE96" s="1">
        <f t="shared" si="56"/>
        <v>2.8799489957696141</v>
      </c>
      <c r="AF96" s="1">
        <f t="shared" si="57"/>
        <v>1.2768449978433254</v>
      </c>
      <c r="AG96" s="1">
        <f t="shared" si="58"/>
        <v>5.1073799913732998</v>
      </c>
      <c r="AH96" s="2">
        <f t="shared" si="59"/>
        <v>0.25000000000000011</v>
      </c>
      <c r="AI96" s="3"/>
      <c r="AJ96" s="3"/>
      <c r="AK96" s="4"/>
      <c r="AL96" s="4"/>
      <c r="AM96" s="3"/>
      <c r="AN96" s="3"/>
      <c r="AO96" s="3"/>
      <c r="AP96" s="3"/>
    </row>
    <row r="97" spans="1:42" x14ac:dyDescent="0.25">
      <c r="A97" s="1">
        <f t="shared" si="60"/>
        <v>92</v>
      </c>
      <c r="B97" s="1">
        <v>0.6</v>
      </c>
      <c r="C97" s="1">
        <v>0.3</v>
      </c>
      <c r="D97" s="10">
        <f>D96</f>
        <v>1.0150115048843842E-2</v>
      </c>
      <c r="E97" s="10">
        <f>E96</f>
        <v>2.5375287622109593E-2</v>
      </c>
      <c r="F97" s="10">
        <f t="shared" si="39"/>
        <v>98.192468099130465</v>
      </c>
      <c r="G97" s="10">
        <f t="shared" si="40"/>
        <v>99.692818044078479</v>
      </c>
      <c r="H97" s="10">
        <f t="shared" si="41"/>
        <v>19.704210153044638</v>
      </c>
      <c r="I97" s="10">
        <f t="shared" si="42"/>
        <v>19.704210153044649</v>
      </c>
      <c r="J97" s="2">
        <f t="shared" si="34"/>
        <v>0.23276834527006574</v>
      </c>
      <c r="K97" s="2">
        <f t="shared" si="43"/>
        <v>0.20752576636030473</v>
      </c>
      <c r="L97" s="2">
        <f t="shared" si="44"/>
        <v>0.22001650028358388</v>
      </c>
      <c r="M97" s="10">
        <f t="shared" si="45"/>
        <v>3.3402672617247754E-2</v>
      </c>
      <c r="N97" s="10">
        <f t="shared" si="46"/>
        <v>3.3897974898732523E-2</v>
      </c>
      <c r="O97" s="10">
        <f t="shared" si="35"/>
        <v>3.2722304788498226E-2</v>
      </c>
      <c r="P97" s="10">
        <f t="shared" si="47"/>
        <v>3.2903587875310086E-2</v>
      </c>
      <c r="R97" s="10">
        <f t="shared" si="48"/>
        <v>1</v>
      </c>
      <c r="S97" s="10">
        <f t="shared" si="36"/>
        <v>3.2333902527061149E-2</v>
      </c>
      <c r="T97" s="10">
        <f t="shared" si="37"/>
        <v>3.2333902527061149E-2</v>
      </c>
      <c r="U97" s="2">
        <f t="shared" si="38"/>
        <v>0.25</v>
      </c>
      <c r="V97" s="2">
        <f t="shared" si="49"/>
        <v>0.24999999999999978</v>
      </c>
      <c r="X97" s="10">
        <f t="shared" si="50"/>
        <v>-1.0344072376135216E-2</v>
      </c>
      <c r="Y97" s="10">
        <f t="shared" si="51"/>
        <v>-2.2090940538943449E-2</v>
      </c>
      <c r="Z97" s="10">
        <f t="shared" si="52"/>
        <v>1.0344072376135216E-2</v>
      </c>
      <c r="AA97" s="10">
        <f t="shared" si="53"/>
        <v>-7.1487985200123783E-3</v>
      </c>
      <c r="AB97" s="29"/>
      <c r="AC97" s="1">
        <f t="shared" si="54"/>
        <v>3.5263987798632317</v>
      </c>
      <c r="AD97" s="1">
        <f t="shared" si="55"/>
        <v>2.2467180691244075</v>
      </c>
      <c r="AE97" s="1">
        <f t="shared" si="56"/>
        <v>2.8720047738308905</v>
      </c>
      <c r="AF97" s="1">
        <f t="shared" si="57"/>
        <v>1.2796807107388242</v>
      </c>
      <c r="AG97" s="1">
        <f t="shared" si="58"/>
        <v>5.1187228429552984</v>
      </c>
      <c r="AH97" s="2">
        <f t="shared" si="59"/>
        <v>0.24999999999999992</v>
      </c>
      <c r="AI97" s="3"/>
      <c r="AJ97" s="3"/>
      <c r="AK97" s="4"/>
      <c r="AL97" s="4"/>
      <c r="AM97" s="3"/>
      <c r="AN97" s="3"/>
      <c r="AO97" s="3"/>
      <c r="AP97" s="3"/>
    </row>
    <row r="98" spans="1:42" x14ac:dyDescent="0.25">
      <c r="A98" s="1">
        <f t="shared" si="60"/>
        <v>93</v>
      </c>
      <c r="B98" s="1">
        <v>0.6</v>
      </c>
      <c r="C98" s="1">
        <v>0.3</v>
      </c>
      <c r="D98" s="10">
        <f>D97</f>
        <v>1.0150115048843842E-2</v>
      </c>
      <c r="E98" s="10">
        <f>J$2*E97</f>
        <v>2.2450430469634752E-2</v>
      </c>
      <c r="F98" s="10">
        <f t="shared" si="39"/>
        <v>99.694518560478372</v>
      </c>
      <c r="G98" s="10">
        <f t="shared" si="40"/>
        <v>98.16781672539274</v>
      </c>
      <c r="H98" s="10">
        <f t="shared" si="41"/>
        <v>19.704210153044638</v>
      </c>
      <c r="I98" s="10">
        <f t="shared" si="42"/>
        <v>22.271287879146602</v>
      </c>
      <c r="J98" s="2">
        <f t="shared" si="34"/>
        <v>0.17377960094257561</v>
      </c>
      <c r="K98" s="2">
        <f t="shared" si="43"/>
        <v>0.19882547434245001</v>
      </c>
      <c r="L98" s="2">
        <f t="shared" si="44"/>
        <v>0.18617034206961747</v>
      </c>
      <c r="M98" s="10">
        <f t="shared" si="45"/>
        <v>3.3064324554760695E-2</v>
      </c>
      <c r="N98" s="10">
        <f t="shared" si="46"/>
        <v>3.256671541401452E-2</v>
      </c>
      <c r="O98" s="10">
        <f t="shared" si="35"/>
        <v>3.1257887092997906E-2</v>
      </c>
      <c r="P98" s="10">
        <f t="shared" si="47"/>
        <v>3.1080812331589148E-2</v>
      </c>
      <c r="R98" s="10">
        <f t="shared" si="48"/>
        <v>1</v>
      </c>
      <c r="S98" s="10">
        <f t="shared" si="36"/>
        <v>2.9612894801525645E-2</v>
      </c>
      <c r="T98" s="10">
        <f t="shared" si="37"/>
        <v>2.9612894801525645E-2</v>
      </c>
      <c r="U98" s="2">
        <f t="shared" si="38"/>
        <v>0.25000000000000022</v>
      </c>
      <c r="V98" s="2">
        <f t="shared" si="49"/>
        <v>0.25000000000000022</v>
      </c>
      <c r="X98" s="10">
        <f t="shared" si="50"/>
        <v>1.0556275741282262E-2</v>
      </c>
      <c r="Y98" s="10">
        <f t="shared" si="51"/>
        <v>-4.2625734890066935E-2</v>
      </c>
      <c r="Z98" s="10">
        <f t="shared" si="52"/>
        <v>-1.0556275741282373E-2</v>
      </c>
      <c r="AA98" s="10">
        <f t="shared" si="53"/>
        <v>-5.7286772111691309E-2</v>
      </c>
      <c r="AB98" s="29"/>
      <c r="AC98" s="1">
        <f t="shared" si="54"/>
        <v>3.2158205768772303</v>
      </c>
      <c r="AD98" s="1">
        <f t="shared" si="55"/>
        <v>2.0439652728762909</v>
      </c>
      <c r="AE98" s="1">
        <f t="shared" si="56"/>
        <v>2.6434559431274662</v>
      </c>
      <c r="AF98" s="1">
        <f t="shared" si="57"/>
        <v>1.1718553040009394</v>
      </c>
      <c r="AG98" s="1">
        <f t="shared" si="58"/>
        <v>4.6874212160037576</v>
      </c>
      <c r="AH98" s="2">
        <f t="shared" si="59"/>
        <v>0.25</v>
      </c>
      <c r="AI98" s="3"/>
      <c r="AJ98" s="3"/>
      <c r="AK98" s="4"/>
      <c r="AL98" s="4"/>
      <c r="AM98" s="3"/>
      <c r="AN98" s="3"/>
      <c r="AO98" s="3"/>
      <c r="AP98" s="3"/>
    </row>
    <row r="99" spans="1:42" x14ac:dyDescent="0.25">
      <c r="A99" s="1">
        <f t="shared" si="60"/>
        <v>94</v>
      </c>
      <c r="B99" s="1">
        <v>0.6</v>
      </c>
      <c r="C99" s="1">
        <v>0.3</v>
      </c>
      <c r="D99" s="10">
        <f>D98*J$2</f>
        <v>8.9801721878539041E-3</v>
      </c>
      <c r="E99" s="10">
        <f>E98</f>
        <v>2.2450430469634752E-2</v>
      </c>
      <c r="F99" s="10">
        <f t="shared" si="39"/>
        <v>98.18137516841891</v>
      </c>
      <c r="G99" s="10">
        <f t="shared" si="40"/>
        <v>99.657788143438381</v>
      </c>
      <c r="H99" s="10">
        <f t="shared" si="41"/>
        <v>22.271287879146595</v>
      </c>
      <c r="I99" s="10">
        <f t="shared" si="42"/>
        <v>22.271287879146602</v>
      </c>
      <c r="J99" s="2">
        <f t="shared" si="34"/>
        <v>0.20255317419195462</v>
      </c>
      <c r="K99" s="2">
        <f t="shared" si="43"/>
        <v>0.17789469725426543</v>
      </c>
      <c r="L99" s="2">
        <f t="shared" si="44"/>
        <v>0.19009622015912297</v>
      </c>
      <c r="M99" s="10">
        <f t="shared" si="45"/>
        <v>3.0931367053328163E-2</v>
      </c>
      <c r="N99" s="10">
        <f t="shared" si="46"/>
        <v>3.1412410397442879E-2</v>
      </c>
      <c r="O99" s="10">
        <f t="shared" si="35"/>
        <v>2.9563539984728944E-2</v>
      </c>
      <c r="P99" s="10">
        <f t="shared" si="47"/>
        <v>2.9735286344398034E-2</v>
      </c>
      <c r="R99" s="10">
        <f t="shared" si="48"/>
        <v>1</v>
      </c>
      <c r="S99" s="10">
        <f t="shared" si="36"/>
        <v>2.8606438853877338E-2</v>
      </c>
      <c r="T99" s="10">
        <f t="shared" si="37"/>
        <v>2.8606438853877338E-2</v>
      </c>
      <c r="U99" s="2">
        <f t="shared" si="38"/>
        <v>0.25</v>
      </c>
      <c r="V99" s="2">
        <f t="shared" si="49"/>
        <v>0.25</v>
      </c>
      <c r="X99" s="10">
        <f t="shared" si="50"/>
        <v>-1.0358755271842379E-2</v>
      </c>
      <c r="Y99" s="10">
        <f t="shared" si="51"/>
        <v>-4.2397772079571738E-2</v>
      </c>
      <c r="Z99" s="10">
        <f t="shared" si="52"/>
        <v>1.0358755271842046E-2</v>
      </c>
      <c r="AA99" s="10">
        <f t="shared" si="53"/>
        <v>-2.7997725718599265E-2</v>
      </c>
      <c r="AB99" s="29"/>
      <c r="AC99" s="1">
        <f t="shared" si="54"/>
        <v>3.1190458981245395</v>
      </c>
      <c r="AD99" s="1">
        <f t="shared" si="55"/>
        <v>1.9871511124879595</v>
      </c>
      <c r="AE99" s="1">
        <f t="shared" si="56"/>
        <v>2.5404280300583593</v>
      </c>
      <c r="AF99" s="1">
        <f t="shared" si="57"/>
        <v>1.13189478563658</v>
      </c>
      <c r="AG99" s="1">
        <f t="shared" si="58"/>
        <v>4.527579142546319</v>
      </c>
      <c r="AH99" s="2">
        <f t="shared" si="59"/>
        <v>0.25000000000000006</v>
      </c>
      <c r="AI99" s="3"/>
      <c r="AJ99" s="3"/>
      <c r="AK99" s="4"/>
      <c r="AL99" s="4"/>
      <c r="AM99" s="3"/>
      <c r="AN99" s="3"/>
      <c r="AO99" s="3"/>
      <c r="AP99" s="3"/>
    </row>
    <row r="100" spans="1:42" x14ac:dyDescent="0.25">
      <c r="A100" s="1">
        <f t="shared" si="60"/>
        <v>95</v>
      </c>
      <c r="B100" s="1">
        <v>0.6</v>
      </c>
      <c r="C100" s="1">
        <v>0.3</v>
      </c>
      <c r="D100" s="10">
        <f>D99</f>
        <v>8.9801721878539041E-3</v>
      </c>
      <c r="E100" s="10">
        <f>E99</f>
        <v>2.2450430469634752E-2</v>
      </c>
      <c r="F100" s="10">
        <f t="shared" si="39"/>
        <v>99.648503092651353</v>
      </c>
      <c r="G100" s="10">
        <f t="shared" si="40"/>
        <v>98.168598125457152</v>
      </c>
      <c r="H100" s="10">
        <f t="shared" si="41"/>
        <v>22.271287879146595</v>
      </c>
      <c r="I100" s="10">
        <f t="shared" si="42"/>
        <v>22.271287879146602</v>
      </c>
      <c r="J100" s="2">
        <f t="shared" si="34"/>
        <v>0.21482733266222143</v>
      </c>
      <c r="K100" s="2">
        <f t="shared" si="43"/>
        <v>0.24005583551008836</v>
      </c>
      <c r="L100" s="2">
        <f t="shared" si="44"/>
        <v>0.22731194912751485</v>
      </c>
      <c r="M100" s="10">
        <f t="shared" si="45"/>
        <v>2.9872986945738794E-2</v>
      </c>
      <c r="N100" s="10">
        <f t="shared" si="46"/>
        <v>2.9430423786843522E-2</v>
      </c>
      <c r="O100" s="10">
        <f t="shared" si="35"/>
        <v>2.9222146457077231E-2</v>
      </c>
      <c r="P100" s="10">
        <f t="shared" si="47"/>
        <v>2.9059197541130493E-2</v>
      </c>
      <c r="R100" s="10">
        <f t="shared" si="48"/>
        <v>1</v>
      </c>
      <c r="S100" s="10">
        <f t="shared" si="36"/>
        <v>2.8539893512803071E-2</v>
      </c>
      <c r="T100" s="10">
        <f t="shared" si="37"/>
        <v>2.8539893512803071E-2</v>
      </c>
      <c r="U100" s="2">
        <f t="shared" si="38"/>
        <v>0.25000000000000022</v>
      </c>
      <c r="V100" s="2">
        <f t="shared" si="49"/>
        <v>0.25000000000000022</v>
      </c>
      <c r="X100" s="10">
        <f t="shared" si="50"/>
        <v>1.0276864974657851E-2</v>
      </c>
      <c r="Y100" s="10">
        <f t="shared" si="51"/>
        <v>-1.3310189681763562E-2</v>
      </c>
      <c r="Z100" s="10">
        <f t="shared" si="52"/>
        <v>-1.027686497465774E-2</v>
      </c>
      <c r="AA100" s="10">
        <f t="shared" si="53"/>
        <v>-2.7963768070313866E-2</v>
      </c>
      <c r="AB100" s="29"/>
      <c r="AC100" s="1">
        <f t="shared" si="54"/>
        <v>3.0987880025509935</v>
      </c>
      <c r="AD100" s="1">
        <f t="shared" si="55"/>
        <v>1.9696522017957527</v>
      </c>
      <c r="AE100" s="1">
        <f t="shared" si="56"/>
        <v>2.5468910012252102</v>
      </c>
      <c r="AF100" s="1">
        <f t="shared" si="57"/>
        <v>1.1291358007552408</v>
      </c>
      <c r="AG100" s="1">
        <f t="shared" si="58"/>
        <v>4.5165432030209631</v>
      </c>
      <c r="AH100" s="2">
        <f t="shared" si="59"/>
        <v>0.25</v>
      </c>
      <c r="AI100" s="3"/>
      <c r="AJ100" s="3"/>
      <c r="AK100" s="4"/>
      <c r="AL100" s="4"/>
      <c r="AM100" s="3"/>
      <c r="AN100" s="3"/>
      <c r="AO100" s="3"/>
      <c r="AP100" s="3"/>
    </row>
    <row r="101" spans="1:42" x14ac:dyDescent="0.25">
      <c r="A101" s="1">
        <f t="shared" si="60"/>
        <v>96</v>
      </c>
      <c r="B101" s="1">
        <v>0.6</v>
      </c>
      <c r="C101" s="1">
        <v>0.3</v>
      </c>
      <c r="D101" s="10">
        <f>D100</f>
        <v>8.9801721878539041E-3</v>
      </c>
      <c r="E101" s="10">
        <f>J$2*E100</f>
        <v>1.9862704051982771E-2</v>
      </c>
      <c r="F101" s="10">
        <f t="shared" si="39"/>
        <v>98.125029670951818</v>
      </c>
      <c r="G101" s="10">
        <f t="shared" si="40"/>
        <v>99.669446060428953</v>
      </c>
      <c r="H101" s="10">
        <f t="shared" si="41"/>
        <v>22.271287879146595</v>
      </c>
      <c r="I101" s="10">
        <f t="shared" si="42"/>
        <v>25.172806214674889</v>
      </c>
      <c r="J101" s="2">
        <f t="shared" ref="J101:J132" si="61">(M102/(M101*B101+N101*H101*D101)-1)</f>
        <v>0.19094567633835036</v>
      </c>
      <c r="K101" s="2">
        <f t="shared" si="43"/>
        <v>0.16592508293662611</v>
      </c>
      <c r="L101" s="2">
        <f t="shared" si="44"/>
        <v>0.1783025700441514</v>
      </c>
      <c r="M101" s="10">
        <f t="shared" si="45"/>
        <v>2.8924889275585116E-2</v>
      </c>
      <c r="N101" s="10">
        <f t="shared" si="46"/>
        <v>2.9360935915059134E-2</v>
      </c>
      <c r="O101" s="10">
        <f t="shared" si="35"/>
        <v>2.7368576072521834E-2</v>
      </c>
      <c r="P101" s="10">
        <f t="shared" si="47"/>
        <v>2.752271453530724E-2</v>
      </c>
      <c r="R101" s="10">
        <f t="shared" si="48"/>
        <v>1</v>
      </c>
      <c r="S101" s="10">
        <f t="shared" si="36"/>
        <v>2.6242161794321237E-2</v>
      </c>
      <c r="T101" s="10">
        <f t="shared" si="37"/>
        <v>2.6242161794321237E-2</v>
      </c>
      <c r="U101" s="2">
        <f t="shared" si="38"/>
        <v>0.25</v>
      </c>
      <c r="V101" s="2">
        <f t="shared" si="49"/>
        <v>0.25</v>
      </c>
      <c r="X101" s="10">
        <f t="shared" si="50"/>
        <v>-1.0616022666181557E-2</v>
      </c>
      <c r="Y101" s="10">
        <f t="shared" si="51"/>
        <v>-5.1336308432550992E-2</v>
      </c>
      <c r="Z101" s="10">
        <f t="shared" si="52"/>
        <v>1.0616022666181779E-2</v>
      </c>
      <c r="AA101" s="10">
        <f t="shared" si="53"/>
        <v>-3.6405033932336739E-2</v>
      </c>
      <c r="AB101" s="29"/>
      <c r="AC101" s="1">
        <f t="shared" si="54"/>
        <v>2.860884372506781</v>
      </c>
      <c r="AD101" s="1">
        <f t="shared" si="55"/>
        <v>1.8227734456736131</v>
      </c>
      <c r="AE101" s="1">
        <f t="shared" si="56"/>
        <v>2.3296702616590585</v>
      </c>
      <c r="AF101" s="1">
        <f t="shared" si="57"/>
        <v>1.0381109268331679</v>
      </c>
      <c r="AG101" s="1">
        <f t="shared" si="58"/>
        <v>4.1524437073326714</v>
      </c>
      <c r="AH101" s="2">
        <f t="shared" si="59"/>
        <v>0.25</v>
      </c>
      <c r="AI101" s="3"/>
      <c r="AJ101" s="3"/>
      <c r="AK101" s="4"/>
      <c r="AL101" s="4"/>
      <c r="AM101" s="3"/>
      <c r="AN101" s="3"/>
      <c r="AO101" s="3"/>
      <c r="AP101" s="3"/>
    </row>
    <row r="102" spans="1:42" x14ac:dyDescent="0.25">
      <c r="A102" s="1">
        <f t="shared" si="60"/>
        <v>97</v>
      </c>
      <c r="B102" s="1">
        <v>0.6</v>
      </c>
      <c r="C102" s="1">
        <v>0.3</v>
      </c>
      <c r="D102" s="10">
        <f>D101*J$2</f>
        <v>7.945081620793111E-3</v>
      </c>
      <c r="E102" s="10">
        <f>E101</f>
        <v>1.9862704051982771E-2</v>
      </c>
      <c r="F102" s="10">
        <f t="shared" ref="F102:F133" si="62">F101*(E$2+G$2*(J101-K101))</f>
        <v>99.612848431728807</v>
      </c>
      <c r="G102" s="10">
        <f t="shared" ref="G102:G133" si="63">G101*(E$2+G$2*(K101-J101))</f>
        <v>98.158210117650384</v>
      </c>
      <c r="H102" s="10">
        <f t="shared" si="41"/>
        <v>25.172806214674882</v>
      </c>
      <c r="I102" s="10">
        <f t="shared" si="42"/>
        <v>25.172806214674889</v>
      </c>
      <c r="J102" s="2">
        <f t="shared" si="61"/>
        <v>0.18609170603393843</v>
      </c>
      <c r="K102" s="2">
        <f t="shared" si="43"/>
        <v>0.21073142369278153</v>
      </c>
      <c r="L102" s="2">
        <f t="shared" si="44"/>
        <v>0.19828491478251409</v>
      </c>
      <c r="M102" s="10">
        <f t="shared" ref="M102:M133" si="64">(M101*(B101*F101+C101*G101)+(D101*F101+E101*G101))/(2*F101)</f>
        <v>2.7662239029051579E-2</v>
      </c>
      <c r="N102" s="10">
        <f t="shared" ref="N102:N133" si="65">M102*F101/G101</f>
        <v>2.7233601999201936E-2</v>
      </c>
      <c r="O102" s="10">
        <f t="shared" si="35"/>
        <v>2.6415069132739284E-2</v>
      </c>
      <c r="P102" s="10">
        <f t="shared" si="47"/>
        <v>2.6260980346703482E-2</v>
      </c>
      <c r="R102" s="10">
        <f t="shared" si="48"/>
        <v>1</v>
      </c>
      <c r="S102" s="10">
        <f t="shared" si="36"/>
        <v>2.5250769706017848E-2</v>
      </c>
      <c r="T102" s="10">
        <f t="shared" si="37"/>
        <v>2.5250769706017848E-2</v>
      </c>
      <c r="U102" s="2">
        <f t="shared" si="38"/>
        <v>0.25</v>
      </c>
      <c r="V102" s="2">
        <f t="shared" si="49"/>
        <v>0.25</v>
      </c>
      <c r="X102" s="10">
        <f t="shared" si="50"/>
        <v>1.0280156826445674E-2</v>
      </c>
      <c r="Y102" s="10">
        <f t="shared" si="51"/>
        <v>-3.4250054376491645E-2</v>
      </c>
      <c r="Z102" s="10">
        <f t="shared" si="52"/>
        <v>-1.0280156826445452E-2</v>
      </c>
      <c r="AA102" s="10">
        <f t="shared" si="53"/>
        <v>-4.8352822190484313E-2</v>
      </c>
      <c r="AB102" s="29"/>
      <c r="AC102" s="1">
        <f t="shared" si="54"/>
        <v>2.7411196891090088</v>
      </c>
      <c r="AD102" s="1">
        <f t="shared" si="55"/>
        <v>1.7423453983198596</v>
      </c>
      <c r="AE102" s="1">
        <f t="shared" si="56"/>
        <v>2.252751764836737</v>
      </c>
      <c r="AF102" s="1">
        <f t="shared" si="57"/>
        <v>0.99877429078914925</v>
      </c>
      <c r="AG102" s="1">
        <f t="shared" si="58"/>
        <v>3.9950971631565966</v>
      </c>
      <c r="AH102" s="2">
        <f t="shared" si="59"/>
        <v>0.25000000000000006</v>
      </c>
      <c r="AI102" s="3"/>
      <c r="AJ102" s="3"/>
      <c r="AK102" s="4"/>
      <c r="AL102" s="4"/>
      <c r="AM102" s="3"/>
      <c r="AN102" s="3"/>
      <c r="AO102" s="3"/>
      <c r="AP102" s="3"/>
    </row>
    <row r="103" spans="1:42" x14ac:dyDescent="0.25">
      <c r="A103" s="1">
        <f t="shared" si="60"/>
        <v>98</v>
      </c>
      <c r="B103" s="1">
        <v>0.6</v>
      </c>
      <c r="C103" s="1">
        <v>0.3</v>
      </c>
      <c r="D103" s="10">
        <f>D102</f>
        <v>7.945081620793111E-3</v>
      </c>
      <c r="E103" s="10">
        <f>E102</f>
        <v>1.9862704051982771E-2</v>
      </c>
      <c r="F103" s="10">
        <f t="shared" si="62"/>
        <v>98.125462360634941</v>
      </c>
      <c r="G103" s="10">
        <f t="shared" si="63"/>
        <v>99.623876011067338</v>
      </c>
      <c r="H103" s="10">
        <f t="shared" si="41"/>
        <v>25.172806214674882</v>
      </c>
      <c r="I103" s="10">
        <f t="shared" si="42"/>
        <v>25.172806214674889</v>
      </c>
      <c r="J103" s="2">
        <f t="shared" si="61"/>
        <v>0.23276291710447872</v>
      </c>
      <c r="K103" s="2">
        <f t="shared" si="43"/>
        <v>0.20753548720010695</v>
      </c>
      <c r="L103" s="2">
        <f t="shared" si="44"/>
        <v>0.22001880350545955</v>
      </c>
      <c r="M103" s="10">
        <f t="shared" si="64"/>
        <v>2.6146281260948374E-2</v>
      </c>
      <c r="N103" s="10">
        <f t="shared" si="65"/>
        <v>2.6533751473040264E-2</v>
      </c>
      <c r="O103" s="10">
        <f t="shared" si="35"/>
        <v>2.5613708012989633E-2</v>
      </c>
      <c r="P103" s="10">
        <f t="shared" si="47"/>
        <v>2.5755524296354741E-2</v>
      </c>
      <c r="R103" s="10">
        <f t="shared" si="48"/>
        <v>1</v>
      </c>
      <c r="S103" s="10">
        <f t="shared" si="36"/>
        <v>2.5309596107648432E-2</v>
      </c>
      <c r="T103" s="10">
        <f t="shared" si="37"/>
        <v>2.5309596107648432E-2</v>
      </c>
      <c r="U103" s="2">
        <f t="shared" si="38"/>
        <v>0.25</v>
      </c>
      <c r="V103" s="2">
        <f t="shared" si="49"/>
        <v>0.25</v>
      </c>
      <c r="X103" s="10">
        <f t="shared" si="50"/>
        <v>-1.0337846330543909E-2</v>
      </c>
      <c r="Y103" s="10">
        <f t="shared" si="51"/>
        <v>-2.2088118608336038E-2</v>
      </c>
      <c r="Z103" s="10">
        <f t="shared" si="52"/>
        <v>1.0337846330543465E-2</v>
      </c>
      <c r="AA103" s="10">
        <f t="shared" si="53"/>
        <v>-7.1550270666941307E-3</v>
      </c>
      <c r="AB103" s="29"/>
      <c r="AC103" s="1">
        <f t="shared" si="54"/>
        <v>2.7584143732525632</v>
      </c>
      <c r="AD103" s="1">
        <f t="shared" si="55"/>
        <v>1.7574231963040656</v>
      </c>
      <c r="AE103" s="1">
        <f t="shared" si="56"/>
        <v>2.2465415114899252</v>
      </c>
      <c r="AF103" s="1">
        <f t="shared" si="57"/>
        <v>1.0009911769484976</v>
      </c>
      <c r="AG103" s="1">
        <f t="shared" si="58"/>
        <v>4.0039647077939904</v>
      </c>
      <c r="AH103" s="2">
        <f t="shared" si="59"/>
        <v>0.25</v>
      </c>
      <c r="AI103" s="3"/>
      <c r="AJ103" s="3"/>
      <c r="AK103" s="4"/>
      <c r="AL103" s="4"/>
      <c r="AM103" s="3"/>
      <c r="AN103" s="3"/>
      <c r="AO103" s="3"/>
      <c r="AP103" s="3"/>
    </row>
    <row r="104" spans="1:42" x14ac:dyDescent="0.25">
      <c r="A104" s="1">
        <f t="shared" si="60"/>
        <v>99</v>
      </c>
      <c r="B104" s="1">
        <v>0.6</v>
      </c>
      <c r="C104" s="1">
        <v>0.3</v>
      </c>
      <c r="D104" s="10">
        <f>D103</f>
        <v>7.945081620793111E-3</v>
      </c>
      <c r="E104" s="10">
        <f>J$2*E103</f>
        <v>1.7573249332135027E-2</v>
      </c>
      <c r="F104" s="10">
        <f t="shared" si="62"/>
        <v>99.625587014098343</v>
      </c>
      <c r="G104" s="10">
        <f t="shared" si="63"/>
        <v>98.100843875651492</v>
      </c>
      <c r="H104" s="10">
        <f t="shared" si="41"/>
        <v>25.172806214674882</v>
      </c>
      <c r="I104" s="10">
        <f t="shared" si="42"/>
        <v>28.452336306734317</v>
      </c>
      <c r="J104" s="2">
        <f t="shared" si="61"/>
        <v>0.17378471178259702</v>
      </c>
      <c r="K104" s="2">
        <f t="shared" si="43"/>
        <v>0.19881554855546302</v>
      </c>
      <c r="L104" s="2">
        <f t="shared" si="44"/>
        <v>0.18616809301131254</v>
      </c>
      <c r="M104" s="10">
        <f t="shared" si="64"/>
        <v>2.5881264548734604E-2</v>
      </c>
      <c r="N104" s="10">
        <f t="shared" si="65"/>
        <v>2.549199200039521E-2</v>
      </c>
      <c r="O104" s="10">
        <f t="shared" si="35"/>
        <v>2.4467275636329971E-2</v>
      </c>
      <c r="P104" s="10">
        <f t="shared" si="47"/>
        <v>2.4328752833432353E-2</v>
      </c>
      <c r="R104" s="10">
        <f t="shared" si="48"/>
        <v>1</v>
      </c>
      <c r="S104" s="10">
        <f t="shared" si="36"/>
        <v>2.317973529454101E-2</v>
      </c>
      <c r="T104" s="10">
        <f t="shared" si="37"/>
        <v>2.317973529454101E-2</v>
      </c>
      <c r="U104" s="2">
        <f t="shared" si="38"/>
        <v>0.25</v>
      </c>
      <c r="V104" s="2">
        <f t="shared" si="49"/>
        <v>0.25</v>
      </c>
      <c r="X104" s="10">
        <f t="shared" si="50"/>
        <v>1.0549959549148502E-2</v>
      </c>
      <c r="Y104" s="10">
        <f t="shared" si="51"/>
        <v>-4.2628165373790217E-2</v>
      </c>
      <c r="Z104" s="10">
        <f t="shared" si="52"/>
        <v>-1.0549959549148613E-2</v>
      </c>
      <c r="AA104" s="10">
        <f t="shared" si="53"/>
        <v>-5.728048692630483E-2</v>
      </c>
      <c r="AB104" s="29"/>
      <c r="AC104" s="1">
        <f t="shared" si="54"/>
        <v>2.5154840094661126</v>
      </c>
      <c r="AD104" s="1">
        <f t="shared" si="55"/>
        <v>1.5988347437143604</v>
      </c>
      <c r="AE104" s="1">
        <f t="shared" si="56"/>
        <v>2.0677623192926458</v>
      </c>
      <c r="AF104" s="1">
        <f t="shared" si="57"/>
        <v>0.91664926575175221</v>
      </c>
      <c r="AG104" s="1">
        <f t="shared" si="58"/>
        <v>3.6665970630070062</v>
      </c>
      <c r="AH104" s="2">
        <f t="shared" si="59"/>
        <v>0.25000000000000017</v>
      </c>
      <c r="AI104" s="3"/>
      <c r="AJ104" s="3"/>
      <c r="AK104" s="4"/>
      <c r="AL104" s="4"/>
      <c r="AM104" s="3"/>
      <c r="AN104" s="3"/>
      <c r="AO104" s="3"/>
      <c r="AP104" s="3"/>
    </row>
    <row r="105" spans="1:42" x14ac:dyDescent="0.25">
      <c r="A105" s="1">
        <f t="shared" si="60"/>
        <v>100</v>
      </c>
      <c r="B105" s="1">
        <v>0.6</v>
      </c>
      <c r="C105" s="1">
        <v>0.3</v>
      </c>
      <c r="D105" s="10">
        <f>D104*J$2</f>
        <v>7.0292997328540137E-3</v>
      </c>
      <c r="E105" s="10">
        <f>E104</f>
        <v>1.7573249332135027E-2</v>
      </c>
      <c r="F105" s="10">
        <f t="shared" si="62"/>
        <v>98.114397659086123</v>
      </c>
      <c r="G105" s="10">
        <f t="shared" si="63"/>
        <v>99.58890487911259</v>
      </c>
      <c r="H105" s="10">
        <f t="shared" si="41"/>
        <v>28.452336306734306</v>
      </c>
      <c r="I105" s="10">
        <f t="shared" si="42"/>
        <v>28.452336306734317</v>
      </c>
      <c r="J105" s="2">
        <f t="shared" si="61"/>
        <v>0.20254819229355125</v>
      </c>
      <c r="K105" s="2">
        <f t="shared" si="43"/>
        <v>0.17790451937778506</v>
      </c>
      <c r="L105" s="2">
        <f t="shared" si="44"/>
        <v>0.19009879383626327</v>
      </c>
      <c r="M105" s="10">
        <f t="shared" si="64"/>
        <v>2.4211841685932989E-2</v>
      </c>
      <c r="N105" s="10">
        <f t="shared" si="65"/>
        <v>2.4588156894052728E-2</v>
      </c>
      <c r="O105" s="10">
        <f t="shared" si="35"/>
        <v>2.3141157324643835E-2</v>
      </c>
      <c r="P105" s="10">
        <f t="shared" si="47"/>
        <v>2.3275513007229499E-2</v>
      </c>
      <c r="R105" s="10">
        <f t="shared" si="48"/>
        <v>1</v>
      </c>
      <c r="S105" s="10">
        <f t="shared" si="36"/>
        <v>2.2391897188074595E-2</v>
      </c>
      <c r="T105" s="10">
        <f t="shared" si="37"/>
        <v>2.2391897188074595E-2</v>
      </c>
      <c r="U105" s="2">
        <f t="shared" si="38"/>
        <v>0.25</v>
      </c>
      <c r="V105" s="2">
        <f t="shared" si="49"/>
        <v>0.25</v>
      </c>
      <c r="X105" s="10">
        <f t="shared" si="50"/>
        <v>-1.035251521483227E-2</v>
      </c>
      <c r="Y105" s="10">
        <f t="shared" si="51"/>
        <v>-4.2395139496889445E-2</v>
      </c>
      <c r="Z105" s="10">
        <f t="shared" si="52"/>
        <v>1.035251521483227E-2</v>
      </c>
      <c r="AA105" s="10">
        <f t="shared" si="53"/>
        <v>-2.8003823701928665E-2</v>
      </c>
      <c r="AB105" s="29"/>
      <c r="AC105" s="1">
        <f t="shared" si="54"/>
        <v>2.4397761654090706</v>
      </c>
      <c r="AD105" s="1">
        <f t="shared" si="55"/>
        <v>1.5543857605734397</v>
      </c>
      <c r="AE105" s="1">
        <f t="shared" si="56"/>
        <v>1.9871758587690826</v>
      </c>
      <c r="AF105" s="1">
        <f t="shared" si="57"/>
        <v>0.88539040483563092</v>
      </c>
      <c r="AG105" s="1">
        <f t="shared" si="58"/>
        <v>3.5415616193425223</v>
      </c>
      <c r="AH105" s="2">
        <f t="shared" si="59"/>
        <v>0.25000000000000011</v>
      </c>
      <c r="AI105" s="3"/>
      <c r="AJ105" s="3"/>
      <c r="AK105" s="4"/>
      <c r="AL105" s="4"/>
      <c r="AM105" s="3"/>
      <c r="AN105" s="3"/>
      <c r="AO105" s="3"/>
      <c r="AP105" s="3"/>
    </row>
    <row r="106" spans="1:42" x14ac:dyDescent="0.25">
      <c r="A106" s="1">
        <f t="shared" si="60"/>
        <v>101</v>
      </c>
      <c r="B106" s="1">
        <v>0.6</v>
      </c>
      <c r="C106" s="1">
        <v>0.3</v>
      </c>
      <c r="D106" s="10">
        <f>D105</f>
        <v>7.0292997328540137E-3</v>
      </c>
      <c r="E106" s="10">
        <f>E105</f>
        <v>1.7573249332135027E-2</v>
      </c>
      <c r="F106" s="10">
        <f t="shared" si="62"/>
        <v>99.579644528374317</v>
      </c>
      <c r="G106" s="10">
        <f t="shared" si="63"/>
        <v>98.101637621997185</v>
      </c>
      <c r="H106" s="10">
        <f t="shared" si="41"/>
        <v>28.452336306734306</v>
      </c>
      <c r="I106" s="10">
        <f t="shared" si="42"/>
        <v>28.452336306734317</v>
      </c>
      <c r="J106" s="2">
        <f t="shared" si="61"/>
        <v>0.21483267402790851</v>
      </c>
      <c r="K106" s="2">
        <f t="shared" si="43"/>
        <v>0.24004603418044645</v>
      </c>
      <c r="L106" s="2">
        <f t="shared" si="44"/>
        <v>0.22730987448303464</v>
      </c>
      <c r="M106" s="10">
        <f t="shared" si="64"/>
        <v>2.3383232595864483E-2</v>
      </c>
      <c r="N106" s="10">
        <f t="shared" si="65"/>
        <v>2.303702188763335E-2</v>
      </c>
      <c r="O106" s="10">
        <f t="shared" si="35"/>
        <v>2.287379624561767E-2</v>
      </c>
      <c r="P106" s="10">
        <f t="shared" si="47"/>
        <v>2.2746323899358514E-2</v>
      </c>
      <c r="R106" s="10">
        <f t="shared" si="48"/>
        <v>1</v>
      </c>
      <c r="S106" s="10">
        <f t="shared" si="36"/>
        <v>2.2339839579232228E-2</v>
      </c>
      <c r="T106" s="10">
        <f t="shared" si="37"/>
        <v>2.2339839579232228E-2</v>
      </c>
      <c r="U106" s="2">
        <f t="shared" si="38"/>
        <v>0.25</v>
      </c>
      <c r="V106" s="2">
        <f t="shared" si="49"/>
        <v>0.24999999999999978</v>
      </c>
      <c r="X106" s="10">
        <f t="shared" si="50"/>
        <v>1.0270715236656125E-2</v>
      </c>
      <c r="Y106" s="10">
        <f t="shared" si="51"/>
        <v>-1.3312636536793043E-2</v>
      </c>
      <c r="Z106" s="10">
        <f t="shared" si="52"/>
        <v>-1.0270715236656014E-2</v>
      </c>
      <c r="AA106" s="10">
        <f t="shared" si="53"/>
        <v>-2.7957504416574852E-2</v>
      </c>
      <c r="AB106" s="29"/>
      <c r="AC106" s="1">
        <f t="shared" si="54"/>
        <v>2.4239397065031136</v>
      </c>
      <c r="AD106" s="1">
        <f t="shared" si="55"/>
        <v>1.5407060802918655</v>
      </c>
      <c r="AE106" s="1">
        <f t="shared" si="56"/>
        <v>1.9922284245531285</v>
      </c>
      <c r="AF106" s="1">
        <f t="shared" si="57"/>
        <v>0.88323362621124812</v>
      </c>
      <c r="AG106" s="1">
        <f t="shared" si="58"/>
        <v>3.5329345048449943</v>
      </c>
      <c r="AH106" s="2">
        <f t="shared" si="59"/>
        <v>0.24999999999999986</v>
      </c>
      <c r="AI106" s="3"/>
      <c r="AJ106" s="3"/>
      <c r="AK106" s="4"/>
      <c r="AL106" s="4"/>
      <c r="AM106" s="3"/>
      <c r="AN106" s="3"/>
      <c r="AO106" s="3"/>
      <c r="AP106" s="3"/>
    </row>
    <row r="107" spans="1:42" x14ac:dyDescent="0.25">
      <c r="A107" s="1">
        <f t="shared" si="60"/>
        <v>102</v>
      </c>
      <c r="B107" s="1">
        <v>0.6</v>
      </c>
      <c r="C107" s="1">
        <v>0.3</v>
      </c>
      <c r="D107" s="10">
        <f>D106</f>
        <v>7.0292997328540137E-3</v>
      </c>
      <c r="E107" s="10">
        <f>J$2*E106</f>
        <v>1.5547686321115814E-2</v>
      </c>
      <c r="F107" s="10">
        <f t="shared" si="62"/>
        <v>98.058137638912825</v>
      </c>
      <c r="G107" s="10">
        <f t="shared" si="63"/>
        <v>99.600561606072986</v>
      </c>
      <c r="H107" s="10">
        <f t="shared" si="41"/>
        <v>28.452336306734306</v>
      </c>
      <c r="I107" s="10">
        <f t="shared" si="42"/>
        <v>32.159125780723649</v>
      </c>
      <c r="J107" s="2">
        <f t="shared" si="61"/>
        <v>0.190940481176199</v>
      </c>
      <c r="K107" s="2">
        <f t="shared" si="43"/>
        <v>0.16593490450478665</v>
      </c>
      <c r="L107" s="2">
        <f t="shared" si="44"/>
        <v>0.17830504287765025</v>
      </c>
      <c r="M107" s="10">
        <f t="shared" si="64"/>
        <v>2.2641254369388981E-2</v>
      </c>
      <c r="N107" s="10">
        <f t="shared" si="65"/>
        <v>2.2982369269590148E-2</v>
      </c>
      <c r="O107" s="10">
        <f t="shared" si="35"/>
        <v>2.1423030841842883E-2</v>
      </c>
      <c r="P107" s="10">
        <f t="shared" si="47"/>
        <v>2.1543612063975204E-2</v>
      </c>
      <c r="R107" s="10">
        <f t="shared" si="48"/>
        <v>1</v>
      </c>
      <c r="S107" s="10">
        <f t="shared" si="36"/>
        <v>2.0541246482529359E-2</v>
      </c>
      <c r="T107" s="10">
        <f t="shared" si="37"/>
        <v>2.0541246482529359E-2</v>
      </c>
      <c r="U107" s="2">
        <f t="shared" si="38"/>
        <v>0.25</v>
      </c>
      <c r="V107" s="2">
        <f t="shared" si="49"/>
        <v>0.25</v>
      </c>
      <c r="X107" s="10">
        <f t="shared" si="50"/>
        <v>-1.0609630370503109E-2</v>
      </c>
      <c r="Y107" s="10">
        <f t="shared" si="51"/>
        <v>-5.1333511115272068E-2</v>
      </c>
      <c r="Z107" s="10">
        <f t="shared" si="52"/>
        <v>1.0609630370502998E-2</v>
      </c>
      <c r="AA107" s="10">
        <f t="shared" si="53"/>
        <v>-3.6411282684973734E-2</v>
      </c>
      <c r="AB107" s="29"/>
      <c r="AC107" s="1">
        <f t="shared" si="54"/>
        <v>2.2378383299675662</v>
      </c>
      <c r="AD107" s="1">
        <f t="shared" si="55"/>
        <v>1.4258071178460874</v>
      </c>
      <c r="AE107" s="1">
        <f t="shared" si="56"/>
        <v>1.8223177306398273</v>
      </c>
      <c r="AF107" s="1">
        <f t="shared" si="57"/>
        <v>0.81203121212147877</v>
      </c>
      <c r="AG107" s="1">
        <f t="shared" si="58"/>
        <v>3.2481248484859147</v>
      </c>
      <c r="AH107" s="2">
        <f t="shared" si="59"/>
        <v>0.25000000000000006</v>
      </c>
      <c r="AI107" s="3"/>
      <c r="AJ107" s="3"/>
      <c r="AK107" s="4"/>
      <c r="AL107" s="4"/>
      <c r="AM107" s="3"/>
      <c r="AN107" s="3"/>
      <c r="AO107" s="3"/>
      <c r="AP107" s="3"/>
    </row>
    <row r="108" spans="1:42" x14ac:dyDescent="0.25">
      <c r="A108" s="1">
        <f t="shared" si="60"/>
        <v>103</v>
      </c>
      <c r="B108" s="1">
        <v>0.6</v>
      </c>
      <c r="C108" s="1">
        <v>0.3</v>
      </c>
      <c r="D108" s="10">
        <f>D107*J$2</f>
        <v>6.2190745284463281E-3</v>
      </c>
      <c r="E108" s="10">
        <f>E107</f>
        <v>1.5547686321115814E-2</v>
      </c>
      <c r="F108" s="10">
        <f t="shared" si="62"/>
        <v>99.544049807978197</v>
      </c>
      <c r="G108" s="10">
        <f t="shared" si="63"/>
        <v>98.091276501340616</v>
      </c>
      <c r="H108" s="10">
        <f t="shared" si="41"/>
        <v>32.159125780723635</v>
      </c>
      <c r="I108" s="10">
        <f t="shared" si="42"/>
        <v>32.159125780723649</v>
      </c>
      <c r="J108" s="2">
        <f t="shared" si="61"/>
        <v>0.18609660878221601</v>
      </c>
      <c r="K108" s="2">
        <f t="shared" si="43"/>
        <v>0.21072153460716958</v>
      </c>
      <c r="L108" s="2">
        <f t="shared" si="44"/>
        <v>0.19828257336740895</v>
      </c>
      <c r="M108" s="10">
        <f t="shared" si="64"/>
        <v>2.1652758607166651E-2</v>
      </c>
      <c r="N108" s="10">
        <f t="shared" si="65"/>
        <v>2.1317441885129303E-2</v>
      </c>
      <c r="O108" s="10">
        <f t="shared" si="35"/>
        <v>2.0676537806523964E-2</v>
      </c>
      <c r="P108" s="10">
        <f t="shared" si="47"/>
        <v>2.0555996551151152E-2</v>
      </c>
      <c r="R108" s="10">
        <f t="shared" si="48"/>
        <v>1</v>
      </c>
      <c r="S108" s="10">
        <f t="shared" si="36"/>
        <v>1.9765250260923073E-2</v>
      </c>
      <c r="T108" s="10">
        <f t="shared" si="37"/>
        <v>1.9765250260923073E-2</v>
      </c>
      <c r="U108" s="2">
        <f t="shared" si="38"/>
        <v>0.25</v>
      </c>
      <c r="V108" s="2">
        <f t="shared" si="49"/>
        <v>0.25</v>
      </c>
      <c r="X108" s="10">
        <f t="shared" si="50"/>
        <v>1.0274006767209798E-2</v>
      </c>
      <c r="Y108" s="10">
        <f t="shared" si="51"/>
        <v>-3.4252312320929956E-2</v>
      </c>
      <c r="Z108" s="10">
        <f t="shared" si="52"/>
        <v>-1.0274006767209909E-2</v>
      </c>
      <c r="AA108" s="10">
        <f t="shared" si="53"/>
        <v>-4.8346700326175385E-2</v>
      </c>
      <c r="AB108" s="29"/>
      <c r="AC108" s="1">
        <f t="shared" si="54"/>
        <v>2.1441642624998725</v>
      </c>
      <c r="AD108" s="1">
        <f t="shared" si="55"/>
        <v>1.362901925519296</v>
      </c>
      <c r="AE108" s="1">
        <f t="shared" si="56"/>
        <v>1.7621474224030083</v>
      </c>
      <c r="AF108" s="1">
        <f t="shared" si="57"/>
        <v>0.78126233698057646</v>
      </c>
      <c r="AG108" s="1">
        <f t="shared" si="58"/>
        <v>3.125049347922304</v>
      </c>
      <c r="AH108" s="2">
        <f t="shared" si="59"/>
        <v>0.25000000000000017</v>
      </c>
      <c r="AI108" s="3"/>
      <c r="AJ108" s="3"/>
      <c r="AK108" s="4"/>
      <c r="AL108" s="4"/>
      <c r="AM108" s="3"/>
      <c r="AN108" s="3"/>
      <c r="AO108" s="3"/>
      <c r="AP108" s="3"/>
    </row>
    <row r="109" spans="1:42" x14ac:dyDescent="0.25">
      <c r="A109" s="1">
        <f t="shared" si="60"/>
        <v>104</v>
      </c>
      <c r="B109" s="1">
        <v>0.6</v>
      </c>
      <c r="C109" s="1">
        <v>0.3</v>
      </c>
      <c r="D109" s="10">
        <f>D108</f>
        <v>6.2190745284463281E-3</v>
      </c>
      <c r="E109" s="10">
        <f>E108</f>
        <v>1.5547686321115814E-2</v>
      </c>
      <c r="F109" s="10">
        <f t="shared" si="62"/>
        <v>98.058583313219003</v>
      </c>
      <c r="G109" s="10">
        <f t="shared" si="63"/>
        <v>99.555063688540457</v>
      </c>
      <c r="H109" s="10">
        <f t="shared" si="41"/>
        <v>32.159125780723635</v>
      </c>
      <c r="I109" s="10">
        <f t="shared" si="42"/>
        <v>32.159125780723649</v>
      </c>
      <c r="J109" s="2">
        <f t="shared" si="61"/>
        <v>0.23275748792055673</v>
      </c>
      <c r="K109" s="2">
        <f t="shared" si="43"/>
        <v>0.20754520993885417</v>
      </c>
      <c r="L109" s="2">
        <f t="shared" si="44"/>
        <v>0.22002110710323386</v>
      </c>
      <c r="M109" s="10">
        <f t="shared" si="64"/>
        <v>2.0466267238416946E-2</v>
      </c>
      <c r="N109" s="10">
        <f t="shared" si="65"/>
        <v>2.0769381315335674E-2</v>
      </c>
      <c r="O109" s="10">
        <f t="shared" si="35"/>
        <v>2.0049383525927462E-2</v>
      </c>
      <c r="P109" s="10">
        <f t="shared" si="47"/>
        <v>2.016032519743775E-2</v>
      </c>
      <c r="R109" s="10">
        <f t="shared" si="48"/>
        <v>1</v>
      </c>
      <c r="S109" s="10">
        <f t="shared" si="36"/>
        <v>1.9811269441126909E-2</v>
      </c>
      <c r="T109" s="10">
        <f t="shared" si="37"/>
        <v>1.9811269441126909E-2</v>
      </c>
      <c r="U109" s="2">
        <f t="shared" si="38"/>
        <v>0.25</v>
      </c>
      <c r="V109" s="2">
        <f t="shared" si="49"/>
        <v>0.25</v>
      </c>
      <c r="X109" s="10">
        <f t="shared" si="50"/>
        <v>-1.0331619107669776E-2</v>
      </c>
      <c r="Y109" s="10">
        <f t="shared" si="51"/>
        <v>-2.2085296245297426E-2</v>
      </c>
      <c r="Z109" s="10">
        <f t="shared" si="52"/>
        <v>1.0331619107670109E-2</v>
      </c>
      <c r="AA109" s="10">
        <f t="shared" si="53"/>
        <v>-7.161256824569695E-3</v>
      </c>
      <c r="AB109" s="29"/>
      <c r="AC109" s="1">
        <f t="shared" si="54"/>
        <v>2.1576845396869064</v>
      </c>
      <c r="AD109" s="1">
        <f t="shared" si="55"/>
        <v>1.3746890984877869</v>
      </c>
      <c r="AE109" s="1">
        <f t="shared" si="56"/>
        <v>1.757292666308691</v>
      </c>
      <c r="AF109" s="1">
        <f t="shared" si="57"/>
        <v>0.78299544119911957</v>
      </c>
      <c r="AG109" s="1">
        <f t="shared" si="58"/>
        <v>3.1319817647964778</v>
      </c>
      <c r="AH109" s="2">
        <f t="shared" si="59"/>
        <v>0.25000000000000006</v>
      </c>
      <c r="AI109" s="3"/>
      <c r="AJ109" s="3"/>
      <c r="AK109" s="4"/>
      <c r="AL109" s="4"/>
      <c r="AM109" s="3"/>
      <c r="AN109" s="3"/>
      <c r="AO109" s="3"/>
      <c r="AP109" s="3"/>
    </row>
    <row r="110" spans="1:42" x14ac:dyDescent="0.25">
      <c r="A110" s="1">
        <f t="shared" si="60"/>
        <v>105</v>
      </c>
      <c r="B110" s="1">
        <v>0.6</v>
      </c>
      <c r="C110" s="1">
        <v>0.3</v>
      </c>
      <c r="D110" s="10">
        <f>D109</f>
        <v>6.2190745284463281E-3</v>
      </c>
      <c r="E110" s="10">
        <f>J$2*E109</f>
        <v>1.375559780499872E-2</v>
      </c>
      <c r="F110" s="10">
        <f t="shared" si="62"/>
        <v>99.556785151375806</v>
      </c>
      <c r="G110" s="10">
        <f t="shared" si="63"/>
        <v>98.033997664778298</v>
      </c>
      <c r="H110" s="10">
        <f t="shared" si="41"/>
        <v>32.159125780723635</v>
      </c>
      <c r="I110" s="10">
        <f t="shared" si="42"/>
        <v>36.348838275738359</v>
      </c>
      <c r="J110" s="2">
        <f t="shared" si="61"/>
        <v>0.17378982362988671</v>
      </c>
      <c r="K110" s="2">
        <f t="shared" si="43"/>
        <v>0.1988056208883211</v>
      </c>
      <c r="L110" s="2">
        <f t="shared" si="44"/>
        <v>0.18616584345230591</v>
      </c>
      <c r="M110" s="10">
        <f t="shared" si="64"/>
        <v>2.0258688579956472E-2</v>
      </c>
      <c r="N110" s="10">
        <f t="shared" si="65"/>
        <v>1.9954166351087231E-2</v>
      </c>
      <c r="O110" s="10">
        <f t="shared" si="35"/>
        <v>1.9151888768054001E-2</v>
      </c>
      <c r="P110" s="10">
        <f t="shared" si="47"/>
        <v>1.9043524608117007E-2</v>
      </c>
      <c r="R110" s="10">
        <f t="shared" si="48"/>
        <v>1</v>
      </c>
      <c r="S110" s="10">
        <f t="shared" si="36"/>
        <v>1.8144127143843072E-2</v>
      </c>
      <c r="T110" s="10">
        <f t="shared" si="37"/>
        <v>1.8144127143843072E-2</v>
      </c>
      <c r="U110" s="2">
        <f t="shared" si="38"/>
        <v>0.25000000000000022</v>
      </c>
      <c r="V110" s="2">
        <f t="shared" si="49"/>
        <v>0.25</v>
      </c>
      <c r="X110" s="10">
        <f t="shared" si="50"/>
        <v>1.0543642118268748E-2</v>
      </c>
      <c r="Y110" s="10">
        <f t="shared" si="51"/>
        <v>-4.2630596435990209E-2</v>
      </c>
      <c r="Z110" s="10">
        <f t="shared" si="52"/>
        <v>-1.0543642118268415E-2</v>
      </c>
      <c r="AA110" s="10">
        <f t="shared" si="53"/>
        <v>-5.7274200541746478E-2</v>
      </c>
      <c r="AB110" s="29"/>
      <c r="AC110" s="1">
        <f t="shared" si="54"/>
        <v>1.9676673097617989</v>
      </c>
      <c r="AD110" s="1">
        <f t="shared" si="55"/>
        <v>1.2506448525882421</v>
      </c>
      <c r="AE110" s="1">
        <f t="shared" si="56"/>
        <v>1.6174449761059839</v>
      </c>
      <c r="AF110" s="1">
        <f t="shared" si="57"/>
        <v>0.71702245717355684</v>
      </c>
      <c r="AG110" s="1">
        <f t="shared" si="58"/>
        <v>2.868089828694226</v>
      </c>
      <c r="AH110" s="2">
        <f t="shared" si="59"/>
        <v>0.25000000000000011</v>
      </c>
      <c r="AI110" s="3"/>
      <c r="AJ110" s="3"/>
      <c r="AK110" s="4"/>
      <c r="AL110" s="4"/>
      <c r="AM110" s="3"/>
      <c r="AN110" s="3"/>
      <c r="AO110" s="3"/>
      <c r="AP110" s="3"/>
    </row>
    <row r="111" spans="1:42" x14ac:dyDescent="0.25">
      <c r="A111" s="1">
        <f t="shared" si="60"/>
        <v>106</v>
      </c>
      <c r="B111" s="1">
        <v>0.6</v>
      </c>
      <c r="C111" s="1">
        <v>0.3</v>
      </c>
      <c r="D111" s="10">
        <f>D110*J$2</f>
        <v>5.5022391219994903E-3</v>
      </c>
      <c r="E111" s="10">
        <f>E110</f>
        <v>1.375559780499872E-2</v>
      </c>
      <c r="F111" s="10">
        <f t="shared" si="62"/>
        <v>98.047546785428523</v>
      </c>
      <c r="G111" s="10">
        <f t="shared" si="63"/>
        <v>99.520151222447936</v>
      </c>
      <c r="H111" s="10">
        <f t="shared" si="41"/>
        <v>36.348838275738345</v>
      </c>
      <c r="I111" s="10">
        <f t="shared" si="42"/>
        <v>36.348838275738359</v>
      </c>
      <c r="J111" s="2">
        <f t="shared" si="61"/>
        <v>0.20254320946334947</v>
      </c>
      <c r="K111" s="2">
        <f t="shared" si="43"/>
        <v>0.17791434341123002</v>
      </c>
      <c r="L111" s="2">
        <f t="shared" si="44"/>
        <v>0.19010136793923005</v>
      </c>
      <c r="M111" s="10">
        <f t="shared" si="64"/>
        <v>1.8952064977528764E-2</v>
      </c>
      <c r="N111" s="10">
        <f t="shared" si="65"/>
        <v>1.9246452313355346E-2</v>
      </c>
      <c r="O111" s="10">
        <f t="shared" si="35"/>
        <v>1.8113972918238363E-2</v>
      </c>
      <c r="P111" s="10">
        <f t="shared" si="47"/>
        <v>1.8219078149559725E-2</v>
      </c>
      <c r="R111" s="10">
        <f t="shared" si="48"/>
        <v>1</v>
      </c>
      <c r="S111" s="10">
        <f t="shared" si="36"/>
        <v>1.7527419689564498E-2</v>
      </c>
      <c r="T111" s="10">
        <f t="shared" si="37"/>
        <v>1.7527419689564498E-2</v>
      </c>
      <c r="U111" s="2">
        <f t="shared" si="38"/>
        <v>0.25</v>
      </c>
      <c r="V111" s="2">
        <f t="shared" si="49"/>
        <v>0.25</v>
      </c>
      <c r="X111" s="10">
        <f t="shared" si="50"/>
        <v>-1.0346273985174959E-2</v>
      </c>
      <c r="Y111" s="10">
        <f t="shared" si="51"/>
        <v>-4.2392506519764006E-2</v>
      </c>
      <c r="Z111" s="10">
        <f t="shared" si="52"/>
        <v>1.0346273985174737E-2</v>
      </c>
      <c r="AA111" s="10">
        <f t="shared" si="53"/>
        <v>-2.8009922864630665E-2</v>
      </c>
      <c r="AB111" s="29"/>
      <c r="AC111" s="1">
        <f t="shared" si="54"/>
        <v>1.9084402214475058</v>
      </c>
      <c r="AD111" s="1">
        <f t="shared" si="55"/>
        <v>1.2158698294304686</v>
      </c>
      <c r="AE111" s="1">
        <f t="shared" si="56"/>
        <v>1.5544117386376808</v>
      </c>
      <c r="AF111" s="1">
        <f t="shared" si="57"/>
        <v>0.69257039201703718</v>
      </c>
      <c r="AG111" s="1">
        <f t="shared" si="58"/>
        <v>2.7702815680681496</v>
      </c>
      <c r="AH111" s="2">
        <f t="shared" si="59"/>
        <v>0.24999999999999992</v>
      </c>
      <c r="AI111" s="3"/>
      <c r="AJ111" s="3"/>
      <c r="AK111" s="4"/>
      <c r="AL111" s="4"/>
      <c r="AM111" s="3"/>
      <c r="AN111" s="3"/>
      <c r="AO111" s="3"/>
      <c r="AP111" s="3"/>
    </row>
    <row r="112" spans="1:42" x14ac:dyDescent="0.25">
      <c r="A112" s="1">
        <f t="shared" si="60"/>
        <v>107</v>
      </c>
      <c r="B112" s="1">
        <v>0.6</v>
      </c>
      <c r="C112" s="1">
        <v>0.3</v>
      </c>
      <c r="D112" s="10">
        <f>D111</f>
        <v>5.5022391219994903E-3</v>
      </c>
      <c r="E112" s="10">
        <f>E111</f>
        <v>1.375559780499872E-2</v>
      </c>
      <c r="F112" s="10">
        <f t="shared" si="62"/>
        <v>99.510915522717966</v>
      </c>
      <c r="G112" s="10">
        <f t="shared" si="63"/>
        <v>98.034803727237673</v>
      </c>
      <c r="H112" s="10">
        <f t="shared" si="41"/>
        <v>36.348838275738345</v>
      </c>
      <c r="I112" s="10">
        <f t="shared" si="42"/>
        <v>36.348838275738359</v>
      </c>
      <c r="J112" s="2">
        <f t="shared" si="61"/>
        <v>0.21483801644391254</v>
      </c>
      <c r="K112" s="2">
        <f t="shared" si="43"/>
        <v>0.24003623099129401</v>
      </c>
      <c r="L112" s="2">
        <f t="shared" si="44"/>
        <v>0.22730779937094092</v>
      </c>
      <c r="M112" s="10">
        <f t="shared" si="64"/>
        <v>1.8303344333558357E-2</v>
      </c>
      <c r="N112" s="10">
        <f t="shared" si="65"/>
        <v>1.8032508872128587E-2</v>
      </c>
      <c r="O112" s="10">
        <f t="shared" si="35"/>
        <v>1.7904590109286675E-2</v>
      </c>
      <c r="P112" s="10">
        <f t="shared" si="47"/>
        <v>1.7804870567038979E-2</v>
      </c>
      <c r="R112" s="10">
        <f t="shared" si="48"/>
        <v>1</v>
      </c>
      <c r="S112" s="10">
        <f t="shared" si="36"/>
        <v>1.7486695676372347E-2</v>
      </c>
      <c r="T112" s="10">
        <f t="shared" si="37"/>
        <v>1.7486695676372347E-2</v>
      </c>
      <c r="U112" s="2">
        <f t="shared" si="38"/>
        <v>0.25000000000000022</v>
      </c>
      <c r="V112" s="2">
        <f t="shared" si="49"/>
        <v>0.25000000000000022</v>
      </c>
      <c r="X112" s="10">
        <f t="shared" si="50"/>
        <v>1.0264564294365952E-2</v>
      </c>
      <c r="Y112" s="10">
        <f t="shared" si="51"/>
        <v>-1.3315083975284026E-2</v>
      </c>
      <c r="Z112" s="10">
        <f t="shared" si="52"/>
        <v>-1.026456429436573E-2</v>
      </c>
      <c r="AA112" s="10">
        <f t="shared" si="53"/>
        <v>-2.7951239570034536E-2</v>
      </c>
      <c r="AB112" s="29"/>
      <c r="AC112" s="1">
        <f t="shared" si="54"/>
        <v>1.8960601834189559</v>
      </c>
      <c r="AD112" s="1">
        <f t="shared" si="55"/>
        <v>1.2051758084801427</v>
      </c>
      <c r="AE112" s="1">
        <f t="shared" si="56"/>
        <v>1.558361691275109</v>
      </c>
      <c r="AF112" s="1">
        <f t="shared" si="57"/>
        <v>0.69088437493881316</v>
      </c>
      <c r="AG112" s="1">
        <f t="shared" si="58"/>
        <v>2.7635374997552518</v>
      </c>
      <c r="AH112" s="2">
        <f t="shared" si="59"/>
        <v>0.25000000000000006</v>
      </c>
      <c r="AI112" s="3"/>
      <c r="AJ112" s="3"/>
      <c r="AK112" s="4"/>
      <c r="AL112" s="4"/>
      <c r="AM112" s="3"/>
      <c r="AN112" s="3"/>
      <c r="AO112" s="3"/>
      <c r="AP112" s="3"/>
    </row>
    <row r="113" spans="1:42" x14ac:dyDescent="0.25">
      <c r="A113" s="1">
        <f t="shared" si="60"/>
        <v>108</v>
      </c>
      <c r="B113" s="1">
        <v>0.6</v>
      </c>
      <c r="C113" s="1">
        <v>0.3</v>
      </c>
      <c r="D113" s="10">
        <f>D112</f>
        <v>5.5022391219994903E-3</v>
      </c>
      <c r="E113" s="10">
        <f>J$2*E112</f>
        <v>1.2170072579603347E-2</v>
      </c>
      <c r="F113" s="10">
        <f t="shared" si="62"/>
        <v>97.99137209883439</v>
      </c>
      <c r="G113" s="10">
        <f t="shared" si="63"/>
        <v>99.531806749799856</v>
      </c>
      <c r="H113" s="10">
        <f t="shared" si="41"/>
        <v>36.348838275738345</v>
      </c>
      <c r="I113" s="10">
        <f t="shared" si="42"/>
        <v>41.084389327142063</v>
      </c>
      <c r="J113" s="2">
        <f t="shared" si="61"/>
        <v>0.19093528504472279</v>
      </c>
      <c r="K113" s="2">
        <f t="shared" si="43"/>
        <v>0.16594472798935223</v>
      </c>
      <c r="L113" s="2">
        <f t="shared" si="44"/>
        <v>0.17830751611903617</v>
      </c>
      <c r="M113" s="10">
        <f t="shared" si="64"/>
        <v>1.7722674576626764E-2</v>
      </c>
      <c r="N113" s="10">
        <f t="shared" si="65"/>
        <v>1.7989525205132171E-2</v>
      </c>
      <c r="O113" s="10">
        <f t="shared" si="35"/>
        <v>1.6769094947746661E-2</v>
      </c>
      <c r="P113" s="10">
        <f t="shared" si="47"/>
        <v>1.6863424578121365E-2</v>
      </c>
      <c r="R113" s="10">
        <f t="shared" si="48"/>
        <v>1</v>
      </c>
      <c r="S113" s="10">
        <f t="shared" si="36"/>
        <v>1.6078812802248099E-2</v>
      </c>
      <c r="T113" s="10">
        <f t="shared" si="37"/>
        <v>1.6078812802248099E-2</v>
      </c>
      <c r="U113" s="2">
        <f t="shared" si="38"/>
        <v>0.25000000000000022</v>
      </c>
      <c r="V113" s="2">
        <f t="shared" si="49"/>
        <v>0.25000000000000022</v>
      </c>
      <c r="X113" s="10">
        <f t="shared" si="50"/>
        <v>-1.0603236871273292E-2</v>
      </c>
      <c r="Y113" s="10">
        <f t="shared" si="51"/>
        <v>-5.1330713370749126E-2</v>
      </c>
      <c r="Z113" s="10">
        <f t="shared" si="52"/>
        <v>1.0603236871273625E-2</v>
      </c>
      <c r="AA113" s="10">
        <f t="shared" si="53"/>
        <v>-3.6417532647486484E-2</v>
      </c>
      <c r="AB113" s="29"/>
      <c r="AC113" s="1">
        <f t="shared" si="54"/>
        <v>1.7504812733047344</v>
      </c>
      <c r="AD113" s="1">
        <f t="shared" si="55"/>
        <v>1.115293629942302</v>
      </c>
      <c r="AE113" s="1">
        <f t="shared" si="56"/>
        <v>1.4254569435074269</v>
      </c>
      <c r="AF113" s="1">
        <f t="shared" si="57"/>
        <v>0.63518764336243239</v>
      </c>
      <c r="AG113" s="1">
        <f t="shared" si="58"/>
        <v>2.5407505734497287</v>
      </c>
      <c r="AH113" s="2">
        <f t="shared" si="59"/>
        <v>0.25000000000000011</v>
      </c>
      <c r="AI113" s="3"/>
      <c r="AJ113" s="3"/>
      <c r="AK113" s="4"/>
      <c r="AL113" s="4"/>
      <c r="AM113" s="3"/>
      <c r="AN113" s="3"/>
      <c r="AO113" s="3"/>
      <c r="AP113" s="3"/>
    </row>
    <row r="114" spans="1:42" x14ac:dyDescent="0.25">
      <c r="A114" s="1">
        <f t="shared" si="60"/>
        <v>109</v>
      </c>
      <c r="B114" s="1">
        <v>0.6</v>
      </c>
      <c r="C114" s="1">
        <v>0.3</v>
      </c>
      <c r="D114" s="10">
        <f>D113*J$2</f>
        <v>4.8680290318413406E-3</v>
      </c>
      <c r="E114" s="10">
        <f>E113</f>
        <v>1.2170072579603347E-2</v>
      </c>
      <c r="F114" s="10">
        <f t="shared" si="62"/>
        <v>99.475380637908586</v>
      </c>
      <c r="G114" s="10">
        <f t="shared" si="63"/>
        <v>98.024469440784429</v>
      </c>
      <c r="H114" s="10">
        <f t="shared" si="41"/>
        <v>41.084389327142048</v>
      </c>
      <c r="I114" s="10">
        <f t="shared" si="42"/>
        <v>41.084389327142063</v>
      </c>
      <c r="J114" s="2">
        <f t="shared" si="61"/>
        <v>0.18610151249151663</v>
      </c>
      <c r="K114" s="2">
        <f t="shared" si="43"/>
        <v>0.21071164364565509</v>
      </c>
      <c r="L114" s="2">
        <f t="shared" si="44"/>
        <v>0.19828023143328943</v>
      </c>
      <c r="M114" s="10">
        <f t="shared" si="64"/>
        <v>1.6948807164800576E-2</v>
      </c>
      <c r="N114" s="10">
        <f t="shared" si="65"/>
        <v>1.6686493732524385E-2</v>
      </c>
      <c r="O114" s="10">
        <f t="shared" si="35"/>
        <v>1.6184671457497149E-2</v>
      </c>
      <c r="P114" s="10">
        <f t="shared" si="47"/>
        <v>1.6090373957396355E-2</v>
      </c>
      <c r="R114" s="10">
        <f t="shared" si="48"/>
        <v>1</v>
      </c>
      <c r="S114" s="10">
        <f t="shared" si="36"/>
        <v>1.5471414237193381E-2</v>
      </c>
      <c r="T114" s="10">
        <f t="shared" si="37"/>
        <v>1.5471414237193381E-2</v>
      </c>
      <c r="U114" s="2">
        <f t="shared" si="38"/>
        <v>0.25</v>
      </c>
      <c r="V114" s="2">
        <f t="shared" si="49"/>
        <v>0.25</v>
      </c>
      <c r="X114" s="10">
        <f t="shared" si="50"/>
        <v>1.0267855502679835E-2</v>
      </c>
      <c r="Y114" s="10">
        <f t="shared" si="51"/>
        <v>-3.4254570811034335E-2</v>
      </c>
      <c r="Z114" s="10">
        <f t="shared" si="52"/>
        <v>-1.0267855502679835E-2</v>
      </c>
      <c r="AA114" s="10">
        <f t="shared" si="53"/>
        <v>-4.8340577296218545E-2</v>
      </c>
      <c r="AB114" s="29"/>
      <c r="AC114" s="1">
        <f t="shared" si="54"/>
        <v>1.6772139485702637</v>
      </c>
      <c r="AD114" s="1">
        <f t="shared" si="55"/>
        <v>1.0660935501000537</v>
      </c>
      <c r="AE114" s="1">
        <f t="shared" si="56"/>
        <v>1.3783880437807856</v>
      </c>
      <c r="AF114" s="1">
        <f t="shared" si="57"/>
        <v>0.61112039847021005</v>
      </c>
      <c r="AG114" s="1">
        <f t="shared" si="58"/>
        <v>2.4444815938808393</v>
      </c>
      <c r="AH114" s="2">
        <f t="shared" si="59"/>
        <v>0.25000000000000011</v>
      </c>
      <c r="AI114" s="3"/>
      <c r="AJ114" s="3"/>
      <c r="AK114" s="4"/>
      <c r="AL114" s="4"/>
      <c r="AM114" s="3"/>
      <c r="AN114" s="3"/>
      <c r="AO114" s="3"/>
      <c r="AP114" s="3"/>
    </row>
    <row r="115" spans="1:42" x14ac:dyDescent="0.25">
      <c r="A115" s="1">
        <f t="shared" si="60"/>
        <v>110</v>
      </c>
      <c r="B115" s="1">
        <v>0.6</v>
      </c>
      <c r="C115" s="1">
        <v>0.3</v>
      </c>
      <c r="D115" s="10">
        <f>D114</f>
        <v>4.8680290318413406E-3</v>
      </c>
      <c r="E115" s="10">
        <f>E114</f>
        <v>1.2170072579603347E-2</v>
      </c>
      <c r="F115" s="10">
        <f t="shared" si="62"/>
        <v>97.991830726459881</v>
      </c>
      <c r="G115" s="10">
        <f t="shared" si="63"/>
        <v>99.486380840631469</v>
      </c>
      <c r="H115" s="10">
        <f t="shared" si="41"/>
        <v>41.084389327142048</v>
      </c>
      <c r="I115" s="10">
        <f t="shared" si="42"/>
        <v>41.084389327142063</v>
      </c>
      <c r="J115" s="2">
        <f t="shared" si="61"/>
        <v>0.23275205772587748</v>
      </c>
      <c r="K115" s="2">
        <f t="shared" si="43"/>
        <v>0.20755493456302032</v>
      </c>
      <c r="L115" s="2">
        <f t="shared" si="44"/>
        <v>0.22002341107365853</v>
      </c>
      <c r="M115" s="10">
        <f t="shared" si="64"/>
        <v>1.6020178578723687E-2</v>
      </c>
      <c r="N115" s="10">
        <f t="shared" si="65"/>
        <v>1.6257301580892447E-2</v>
      </c>
      <c r="O115" s="10">
        <f t="shared" si="35"/>
        <v>1.5693853455288891E-2</v>
      </c>
      <c r="P115" s="10">
        <f t="shared" si="47"/>
        <v>1.5780642139473881E-2</v>
      </c>
      <c r="R115" s="10">
        <f t="shared" si="48"/>
        <v>1</v>
      </c>
      <c r="S115" s="10">
        <f t="shared" si="36"/>
        <v>1.5507414466337265E-2</v>
      </c>
      <c r="T115" s="10">
        <f t="shared" si="37"/>
        <v>1.5507414466337265E-2</v>
      </c>
      <c r="U115" s="2">
        <f t="shared" si="38"/>
        <v>0.25</v>
      </c>
      <c r="V115" s="2">
        <f t="shared" si="49"/>
        <v>0.25</v>
      </c>
      <c r="X115" s="10">
        <f t="shared" si="50"/>
        <v>-1.0325390716199756E-2</v>
      </c>
      <c r="Y115" s="10">
        <f t="shared" si="51"/>
        <v>-2.2082473453823082E-2</v>
      </c>
      <c r="Z115" s="10">
        <f t="shared" si="52"/>
        <v>1.0325390716199756E-2</v>
      </c>
      <c r="AA115" s="10">
        <f t="shared" si="53"/>
        <v>-7.1674877849684515E-3</v>
      </c>
      <c r="AB115" s="29"/>
      <c r="AC115" s="1">
        <f t="shared" si="54"/>
        <v>1.6877835523722338</v>
      </c>
      <c r="AD115" s="1">
        <f t="shared" si="55"/>
        <v>1.0753082574038486</v>
      </c>
      <c r="AE115" s="1">
        <f t="shared" si="56"/>
        <v>1.3745929224696898</v>
      </c>
      <c r="AF115" s="1">
        <f t="shared" si="57"/>
        <v>0.61247529496838515</v>
      </c>
      <c r="AG115" s="1">
        <f t="shared" si="58"/>
        <v>2.4499011798735384</v>
      </c>
      <c r="AH115" s="2">
        <f t="shared" si="59"/>
        <v>0.25000000000000022</v>
      </c>
      <c r="AI115" s="3"/>
      <c r="AJ115" s="3"/>
      <c r="AK115" s="4"/>
      <c r="AL115" s="4"/>
      <c r="AM115" s="3"/>
      <c r="AN115" s="3"/>
      <c r="AO115" s="3"/>
      <c r="AP115" s="3"/>
    </row>
    <row r="116" spans="1:42" x14ac:dyDescent="0.25">
      <c r="A116" s="1">
        <f t="shared" si="60"/>
        <v>111</v>
      </c>
      <c r="B116" s="1">
        <v>0.6</v>
      </c>
      <c r="C116" s="1">
        <v>0.3</v>
      </c>
      <c r="D116" s="10">
        <f>D115</f>
        <v>4.8680290318413406E-3</v>
      </c>
      <c r="E116" s="10">
        <f>J$2*E115</f>
        <v>1.0767301333787947E-2</v>
      </c>
      <c r="F116" s="10">
        <f t="shared" si="62"/>
        <v>99.488112736487579</v>
      </c>
      <c r="G116" s="10">
        <f t="shared" si="63"/>
        <v>97.967277862444078</v>
      </c>
      <c r="H116" s="10">
        <f t="shared" si="41"/>
        <v>41.084389327142048</v>
      </c>
      <c r="I116" s="10">
        <f t="shared" si="42"/>
        <v>46.43689114848052</v>
      </c>
      <c r="J116" s="2">
        <f t="shared" si="61"/>
        <v>0.17379493647733923</v>
      </c>
      <c r="K116" s="2">
        <f t="shared" si="43"/>
        <v>0.19879569135486985</v>
      </c>
      <c r="L116" s="2">
        <f t="shared" si="44"/>
        <v>0.18616359339569244</v>
      </c>
      <c r="M116" s="10">
        <f t="shared" si="64"/>
        <v>1.5857589260217651E-2</v>
      </c>
      <c r="N116" s="10">
        <f t="shared" si="65"/>
        <v>1.5619366081938509E-2</v>
      </c>
      <c r="O116" s="10">
        <f t="shared" si="35"/>
        <v>1.499124171535862E-2</v>
      </c>
      <c r="P116" s="10">
        <f t="shared" si="47"/>
        <v>1.4906470217005302E-2</v>
      </c>
      <c r="R116" s="10">
        <f t="shared" si="48"/>
        <v>1</v>
      </c>
      <c r="S116" s="10">
        <f t="shared" si="36"/>
        <v>1.4202463732214697E-2</v>
      </c>
      <c r="T116" s="10">
        <f t="shared" si="37"/>
        <v>1.4202463732214697E-2</v>
      </c>
      <c r="U116" s="2">
        <f t="shared" si="38"/>
        <v>0.25</v>
      </c>
      <c r="V116" s="2">
        <f t="shared" si="49"/>
        <v>0.25</v>
      </c>
      <c r="X116" s="10">
        <f t="shared" si="50"/>
        <v>1.0537323457428416E-2</v>
      </c>
      <c r="Y116" s="10">
        <f t="shared" si="51"/>
        <v>-4.2633028073344792E-2</v>
      </c>
      <c r="Z116" s="10">
        <f t="shared" si="52"/>
        <v>-1.0537323457427972E-2</v>
      </c>
      <c r="AA116" s="10">
        <f t="shared" si="53"/>
        <v>-5.7267912966778911E-2</v>
      </c>
      <c r="AB116" s="29"/>
      <c r="AC116" s="1">
        <f t="shared" si="54"/>
        <v>1.5391542227201942</v>
      </c>
      <c r="AD116" s="1">
        <f t="shared" si="55"/>
        <v>0.97828361797787122</v>
      </c>
      <c r="AE116" s="1">
        <f t="shared" si="56"/>
        <v>1.2651988009914197</v>
      </c>
      <c r="AF116" s="1">
        <f t="shared" si="57"/>
        <v>0.56087060474232298</v>
      </c>
      <c r="AG116" s="1">
        <f t="shared" si="58"/>
        <v>2.243482418969291</v>
      </c>
      <c r="AH116" s="2">
        <f t="shared" si="59"/>
        <v>0.25000000000000011</v>
      </c>
      <c r="AI116" s="3"/>
      <c r="AJ116" s="3"/>
      <c r="AK116" s="4"/>
      <c r="AL116" s="4"/>
      <c r="AM116" s="3"/>
      <c r="AN116" s="3"/>
      <c r="AO116" s="3"/>
      <c r="AP116" s="3"/>
    </row>
    <row r="117" spans="1:42" x14ac:dyDescent="0.25">
      <c r="A117" s="1">
        <f t="shared" si="60"/>
        <v>112</v>
      </c>
      <c r="B117" s="1">
        <v>0.6</v>
      </c>
      <c r="C117" s="1">
        <v>0.3</v>
      </c>
      <c r="D117" s="10">
        <f>D116*J$2</f>
        <v>4.3069205335151805E-3</v>
      </c>
      <c r="E117" s="10">
        <f>E116</f>
        <v>1.0767301333787947E-2</v>
      </c>
      <c r="F117" s="10">
        <f t="shared" si="62"/>
        <v>97.98082231711723</v>
      </c>
      <c r="G117" s="10">
        <f t="shared" si="63"/>
        <v>99.451526937757961</v>
      </c>
      <c r="H117" s="10">
        <f t="shared" si="41"/>
        <v>46.436891148480505</v>
      </c>
      <c r="I117" s="10">
        <f t="shared" si="42"/>
        <v>46.43689114848052</v>
      </c>
      <c r="J117" s="2">
        <f t="shared" si="61"/>
        <v>0.20253822570830371</v>
      </c>
      <c r="K117" s="2">
        <f t="shared" si="43"/>
        <v>0.17792416934092858</v>
      </c>
      <c r="L117" s="2">
        <f t="shared" si="44"/>
        <v>0.19010394246439821</v>
      </c>
      <c r="M117" s="10">
        <f t="shared" si="64"/>
        <v>1.4834921350621611E-2</v>
      </c>
      <c r="N117" s="10">
        <f t="shared" si="65"/>
        <v>1.5065217284488392E-2</v>
      </c>
      <c r="O117" s="10">
        <f t="shared" si="35"/>
        <v>1.4178893928184921E-2</v>
      </c>
      <c r="P117" s="10">
        <f t="shared" si="47"/>
        <v>1.426111675783343E-2</v>
      </c>
      <c r="R117" s="10">
        <f t="shared" si="48"/>
        <v>1</v>
      </c>
      <c r="S117" s="10">
        <f t="shared" si="36"/>
        <v>1.3719714696524023E-2</v>
      </c>
      <c r="T117" s="10">
        <f t="shared" si="37"/>
        <v>1.3719714696524023E-2</v>
      </c>
      <c r="U117" s="2">
        <f t="shared" si="38"/>
        <v>0.25</v>
      </c>
      <c r="V117" s="2">
        <f t="shared" si="49"/>
        <v>0.25000000000000022</v>
      </c>
      <c r="X117" s="10">
        <f t="shared" si="50"/>
        <v>-1.0340031591579146E-2</v>
      </c>
      <c r="Y117" s="10">
        <f t="shared" si="51"/>
        <v>-4.2389873151928548E-2</v>
      </c>
      <c r="Z117" s="10">
        <f t="shared" si="52"/>
        <v>1.0340031591578924E-2</v>
      </c>
      <c r="AA117" s="10">
        <f t="shared" si="53"/>
        <v>-2.8016023198213946E-2</v>
      </c>
      <c r="AB117" s="29"/>
      <c r="AC117" s="1">
        <f t="shared" si="54"/>
        <v>1.4928201741724638</v>
      </c>
      <c r="AD117" s="1">
        <f t="shared" si="55"/>
        <v>0.9510770734441889</v>
      </c>
      <c r="AE117" s="1">
        <f t="shared" si="56"/>
        <v>1.215895329468911</v>
      </c>
      <c r="AF117" s="1">
        <f t="shared" si="57"/>
        <v>0.54174310072827492</v>
      </c>
      <c r="AG117" s="1">
        <f t="shared" si="58"/>
        <v>2.1669724029130997</v>
      </c>
      <c r="AH117" s="2">
        <f t="shared" si="59"/>
        <v>0.25</v>
      </c>
      <c r="AI117" s="3"/>
      <c r="AJ117" s="3"/>
      <c r="AK117" s="4"/>
      <c r="AL117" s="4"/>
      <c r="AM117" s="3"/>
      <c r="AN117" s="3"/>
      <c r="AO117" s="3"/>
      <c r="AP117" s="3"/>
    </row>
    <row r="118" spans="1:42" x14ac:dyDescent="0.25">
      <c r="A118" s="1">
        <f t="shared" si="60"/>
        <v>113</v>
      </c>
      <c r="B118" s="1">
        <v>0.6</v>
      </c>
      <c r="C118" s="1">
        <v>0.3</v>
      </c>
      <c r="D118" s="10">
        <f>D117</f>
        <v>4.3069205335151805E-3</v>
      </c>
      <c r="E118" s="10">
        <f>E117</f>
        <v>1.0767301333787947E-2</v>
      </c>
      <c r="F118" s="10">
        <f t="shared" si="62"/>
        <v>99.442315840079004</v>
      </c>
      <c r="G118" s="10">
        <f t="shared" si="63"/>
        <v>97.968096210898253</v>
      </c>
      <c r="H118" s="10">
        <f t="shared" si="41"/>
        <v>46.436891148480505</v>
      </c>
      <c r="I118" s="10">
        <f t="shared" si="42"/>
        <v>46.43689114848052</v>
      </c>
      <c r="J118" s="2">
        <f t="shared" si="61"/>
        <v>0.21484335990280723</v>
      </c>
      <c r="K118" s="2">
        <f t="shared" si="43"/>
        <v>0.24002642595630008</v>
      </c>
      <c r="L118" s="2">
        <f t="shared" si="44"/>
        <v>0.2273057237940852</v>
      </c>
      <c r="M118" s="10">
        <f t="shared" si="64"/>
        <v>1.4327035932338996E-2</v>
      </c>
      <c r="N118" s="10">
        <f t="shared" si="65"/>
        <v>1.4115165500636484E-2</v>
      </c>
      <c r="O118" s="10">
        <f t="shared" si="35"/>
        <v>1.4014916605104301E-2</v>
      </c>
      <c r="P118" s="10">
        <f t="shared" si="47"/>
        <v>1.3936907667044935E-2</v>
      </c>
      <c r="R118" s="10">
        <f t="shared" si="48"/>
        <v>1</v>
      </c>
      <c r="S118" s="10">
        <f t="shared" si="36"/>
        <v>1.3687856827946036E-2</v>
      </c>
      <c r="T118" s="10">
        <f t="shared" si="37"/>
        <v>1.3687856827946036E-2</v>
      </c>
      <c r="U118" s="2">
        <f t="shared" si="38"/>
        <v>0.25</v>
      </c>
      <c r="V118" s="2">
        <f t="shared" si="49"/>
        <v>0.25</v>
      </c>
      <c r="X118" s="10">
        <f t="shared" si="50"/>
        <v>1.0258412156341601E-2</v>
      </c>
      <c r="Y118" s="10">
        <f t="shared" si="51"/>
        <v>-1.3317531993891518E-2</v>
      </c>
      <c r="Z118" s="10">
        <f t="shared" si="52"/>
        <v>-1.025841215634149E-2</v>
      </c>
      <c r="AA118" s="10">
        <f t="shared" si="53"/>
        <v>-2.7944973539423712E-2</v>
      </c>
      <c r="AB118" s="29"/>
      <c r="AC118" s="1">
        <f t="shared" si="54"/>
        <v>1.483142164992209</v>
      </c>
      <c r="AD118" s="1">
        <f t="shared" si="55"/>
        <v>0.94271707369228741</v>
      </c>
      <c r="AE118" s="1">
        <f t="shared" si="56"/>
        <v>1.2189832915074004</v>
      </c>
      <c r="AF118" s="1">
        <f t="shared" si="57"/>
        <v>0.54042509129992156</v>
      </c>
      <c r="AG118" s="1">
        <f t="shared" si="58"/>
        <v>2.161700365199688</v>
      </c>
      <c r="AH118" s="2">
        <f t="shared" si="59"/>
        <v>0.24999999999999981</v>
      </c>
      <c r="AI118" s="3"/>
      <c r="AJ118" s="3"/>
      <c r="AK118" s="4"/>
      <c r="AL118" s="4"/>
      <c r="AM118" s="3"/>
      <c r="AN118" s="3"/>
      <c r="AO118" s="3"/>
      <c r="AP118" s="3"/>
    </row>
    <row r="119" spans="1:42" x14ac:dyDescent="0.25">
      <c r="A119" s="1">
        <f t="shared" si="60"/>
        <v>114</v>
      </c>
      <c r="B119" s="1">
        <v>0.6</v>
      </c>
      <c r="C119" s="1">
        <v>0.3</v>
      </c>
      <c r="D119" s="10">
        <f>D118</f>
        <v>4.3069205335151805E-3</v>
      </c>
      <c r="E119" s="10">
        <f>J$2*E118</f>
        <v>9.5262191128502125E-3</v>
      </c>
      <c r="F119" s="10">
        <f t="shared" si="62"/>
        <v>97.924732820641324</v>
      </c>
      <c r="G119" s="10">
        <f t="shared" si="63"/>
        <v>99.463181255934742</v>
      </c>
      <c r="H119" s="10">
        <f t="shared" si="41"/>
        <v>46.436891148480505</v>
      </c>
      <c r="I119" s="10">
        <f t="shared" si="42"/>
        <v>52.486720500217601</v>
      </c>
      <c r="J119" s="2">
        <f t="shared" si="61"/>
        <v>0.19093008795117528</v>
      </c>
      <c r="K119" s="2">
        <f t="shared" si="43"/>
        <v>0.16595455337665865</v>
      </c>
      <c r="L119" s="2">
        <f t="shared" si="44"/>
        <v>0.1783099897648257</v>
      </c>
      <c r="M119" s="10">
        <f t="shared" si="64"/>
        <v>1.3872605698170058E-2</v>
      </c>
      <c r="N119" s="10">
        <f t="shared" si="65"/>
        <v>1.4081360062285709E-2</v>
      </c>
      <c r="O119" s="10">
        <f t="shared" si="35"/>
        <v>1.3126179373106672E-2</v>
      </c>
      <c r="P119" s="10">
        <f t="shared" si="47"/>
        <v>1.3199972578900016E-2</v>
      </c>
      <c r="R119" s="10">
        <f t="shared" si="48"/>
        <v>1</v>
      </c>
      <c r="S119" s="10">
        <f t="shared" si="36"/>
        <v>1.2585809791338972E-2</v>
      </c>
      <c r="T119" s="10">
        <f t="shared" si="37"/>
        <v>1.2585809791338972E-2</v>
      </c>
      <c r="U119" s="2">
        <f t="shared" si="38"/>
        <v>0.25</v>
      </c>
      <c r="V119" s="2">
        <f t="shared" si="49"/>
        <v>0.25000000000000022</v>
      </c>
      <c r="X119" s="10">
        <f t="shared" si="50"/>
        <v>-1.0596842177411636E-2</v>
      </c>
      <c r="Y119" s="10">
        <f t="shared" si="51"/>
        <v>-5.132791520294322E-2</v>
      </c>
      <c r="Z119" s="10">
        <f t="shared" si="52"/>
        <v>1.0596842177411636E-2</v>
      </c>
      <c r="AA119" s="10">
        <f t="shared" si="53"/>
        <v>-3.6423783811175725E-2</v>
      </c>
      <c r="AB119" s="29"/>
      <c r="AC119" s="1">
        <f t="shared" si="54"/>
        <v>1.3692621008293786</v>
      </c>
      <c r="AD119" s="1">
        <f t="shared" si="55"/>
        <v>0.8724047524939893</v>
      </c>
      <c r="AE119" s="1">
        <f t="shared" si="56"/>
        <v>1.1150246408475681</v>
      </c>
      <c r="AF119" s="1">
        <f t="shared" si="57"/>
        <v>0.4968573483353893</v>
      </c>
      <c r="AG119" s="1">
        <f t="shared" si="58"/>
        <v>1.9874293933415574</v>
      </c>
      <c r="AH119" s="2">
        <f t="shared" si="59"/>
        <v>0.24999999999999997</v>
      </c>
      <c r="AI119" s="3"/>
      <c r="AJ119" s="3"/>
      <c r="AK119" s="4"/>
      <c r="AL119" s="4"/>
      <c r="AM119" s="3"/>
      <c r="AN119" s="3"/>
      <c r="AO119" s="3"/>
      <c r="AP119" s="3"/>
    </row>
    <row r="120" spans="1:42" x14ac:dyDescent="0.25">
      <c r="A120" s="1">
        <f t="shared" si="60"/>
        <v>115</v>
      </c>
      <c r="B120" s="1">
        <v>0.6</v>
      </c>
      <c r="C120" s="1">
        <v>0.3</v>
      </c>
      <c r="D120" s="10">
        <f>D119*J$2</f>
        <v>3.8104876451400867E-3</v>
      </c>
      <c r="E120" s="10">
        <f>E119</f>
        <v>9.5262191128502125E-3</v>
      </c>
      <c r="F120" s="10">
        <f t="shared" si="62"/>
        <v>99.406840686100225</v>
      </c>
      <c r="G120" s="10">
        <f t="shared" si="63"/>
        <v>97.957788705791245</v>
      </c>
      <c r="H120" s="10">
        <f t="shared" si="41"/>
        <v>52.486720500217579</v>
      </c>
      <c r="I120" s="10">
        <f t="shared" si="42"/>
        <v>52.486720500217601</v>
      </c>
      <c r="J120" s="2">
        <f t="shared" si="61"/>
        <v>0.18610641715502374</v>
      </c>
      <c r="K120" s="2">
        <f t="shared" si="43"/>
        <v>0.21070175082202636</v>
      </c>
      <c r="L120" s="2">
        <f t="shared" si="44"/>
        <v>0.19827788898337739</v>
      </c>
      <c r="M120" s="10">
        <f t="shared" si="64"/>
        <v>1.3266765190030201E-2</v>
      </c>
      <c r="N120" s="10">
        <f t="shared" si="65"/>
        <v>1.3061561275473234E-2</v>
      </c>
      <c r="O120" s="10">
        <f t="shared" si="35"/>
        <v>1.2668638845728745E-2</v>
      </c>
      <c r="P120" s="10">
        <f t="shared" si="47"/>
        <v>1.2594871451664812E-2</v>
      </c>
      <c r="R120" s="10">
        <f t="shared" si="48"/>
        <v>1</v>
      </c>
      <c r="S120" s="10">
        <f t="shared" si="36"/>
        <v>1.21103783342538E-2</v>
      </c>
      <c r="T120" s="10">
        <f t="shared" si="37"/>
        <v>1.21103783342538E-2</v>
      </c>
      <c r="U120" s="2">
        <f t="shared" si="38"/>
        <v>0.25</v>
      </c>
      <c r="V120" s="2">
        <f t="shared" si="49"/>
        <v>0.25000000000000022</v>
      </c>
      <c r="X120" s="10">
        <f t="shared" si="50"/>
        <v>1.0261703041408277E-2</v>
      </c>
      <c r="Y120" s="10">
        <f t="shared" si="51"/>
        <v>-3.4256829843724579E-2</v>
      </c>
      <c r="Z120" s="10">
        <f t="shared" si="52"/>
        <v>-1.0261703041408388E-2</v>
      </c>
      <c r="AA120" s="10">
        <f t="shared" si="53"/>
        <v>-4.8334453109147302E-2</v>
      </c>
      <c r="AB120" s="29"/>
      <c r="AC120" s="1">
        <f t="shared" si="54"/>
        <v>1.3119558972984451</v>
      </c>
      <c r="AD120" s="1">
        <f t="shared" si="55"/>
        <v>0.83392383095132649</v>
      </c>
      <c r="AE120" s="1">
        <f t="shared" si="56"/>
        <v>1.0782044344371482</v>
      </c>
      <c r="AF120" s="1">
        <f t="shared" si="57"/>
        <v>0.47803206634711859</v>
      </c>
      <c r="AG120" s="1">
        <f t="shared" si="58"/>
        <v>1.9121282653884748</v>
      </c>
      <c r="AH120" s="2">
        <f t="shared" si="59"/>
        <v>0.24999999999999994</v>
      </c>
      <c r="AI120" s="3"/>
      <c r="AJ120" s="3"/>
      <c r="AK120" s="4"/>
      <c r="AL120" s="4"/>
      <c r="AM120" s="3"/>
      <c r="AN120" s="3"/>
      <c r="AO120" s="3"/>
      <c r="AP120" s="3"/>
    </row>
    <row r="121" spans="1:42" x14ac:dyDescent="0.25">
      <c r="A121" s="1">
        <f t="shared" si="60"/>
        <v>116</v>
      </c>
      <c r="B121" s="1">
        <v>0.6</v>
      </c>
      <c r="C121" s="1">
        <v>0.3</v>
      </c>
      <c r="D121" s="10">
        <f>D120</f>
        <v>3.8104876451400867E-3</v>
      </c>
      <c r="E121" s="10">
        <f>E120</f>
        <v>9.5262191128502125E-3</v>
      </c>
      <c r="F121" s="10">
        <f t="shared" si="62"/>
        <v>97.925204370333162</v>
      </c>
      <c r="G121" s="10">
        <f t="shared" si="63"/>
        <v>99.417827231882654</v>
      </c>
      <c r="H121" s="10">
        <f t="shared" si="41"/>
        <v>52.486720500217579</v>
      </c>
      <c r="I121" s="10">
        <f t="shared" si="42"/>
        <v>52.486720500217601</v>
      </c>
      <c r="J121" s="2">
        <f t="shared" si="61"/>
        <v>0.23274662652801825</v>
      </c>
      <c r="K121" s="2">
        <f t="shared" si="43"/>
        <v>0.20756466105907379</v>
      </c>
      <c r="L121" s="2">
        <f t="shared" si="44"/>
        <v>0.22002571541348548</v>
      </c>
      <c r="M121" s="10">
        <f t="shared" si="64"/>
        <v>1.2539957525450698E-2</v>
      </c>
      <c r="N121" s="10">
        <f t="shared" si="65"/>
        <v>1.2725456305336594E-2</v>
      </c>
      <c r="O121" s="10">
        <f t="shared" si="35"/>
        <v>1.228451917732189E-2</v>
      </c>
      <c r="P121" s="10">
        <f t="shared" si="47"/>
        <v>1.2352413161813475E-2</v>
      </c>
      <c r="R121" s="10">
        <f t="shared" si="48"/>
        <v>1</v>
      </c>
      <c r="S121" s="10">
        <f t="shared" si="36"/>
        <v>1.2138540849881422E-2</v>
      </c>
      <c r="T121" s="10">
        <f t="shared" si="37"/>
        <v>1.2138540849881422E-2</v>
      </c>
      <c r="U121" s="2">
        <f t="shared" si="38"/>
        <v>0.25</v>
      </c>
      <c r="V121" s="2">
        <f t="shared" si="49"/>
        <v>0.25000000000000022</v>
      </c>
      <c r="X121" s="10">
        <f t="shared" si="50"/>
        <v>-1.0319161164821566E-2</v>
      </c>
      <c r="Y121" s="10">
        <f t="shared" si="51"/>
        <v>-2.207965023790992E-2</v>
      </c>
      <c r="Z121" s="10">
        <f t="shared" si="52"/>
        <v>1.0319161164821455E-2</v>
      </c>
      <c r="AA121" s="10">
        <f t="shared" si="53"/>
        <v>-7.1737199392177819E-3</v>
      </c>
      <c r="AB121" s="29"/>
      <c r="AC121" s="1">
        <f t="shared" si="54"/>
        <v>1.3202187873353735</v>
      </c>
      <c r="AD121" s="1">
        <f t="shared" si="55"/>
        <v>0.84112749722678581</v>
      </c>
      <c r="AE121" s="1">
        <f t="shared" si="56"/>
        <v>1.0752376632075638</v>
      </c>
      <c r="AF121" s="1">
        <f t="shared" si="57"/>
        <v>0.47909129010858764</v>
      </c>
      <c r="AG121" s="1">
        <f t="shared" si="58"/>
        <v>1.9163651604343497</v>
      </c>
      <c r="AH121" s="2">
        <f t="shared" si="59"/>
        <v>0.25000000000000011</v>
      </c>
      <c r="AI121" s="3"/>
      <c r="AJ121" s="3"/>
      <c r="AK121" s="4"/>
      <c r="AL121" s="4"/>
      <c r="AM121" s="3"/>
      <c r="AN121" s="3"/>
      <c r="AO121" s="3"/>
      <c r="AP121" s="3"/>
    </row>
    <row r="122" spans="1:42" x14ac:dyDescent="0.25">
      <c r="A122" s="1">
        <f t="shared" si="60"/>
        <v>117</v>
      </c>
      <c r="B122" s="1">
        <v>0.6</v>
      </c>
      <c r="C122" s="1">
        <v>0.3</v>
      </c>
      <c r="D122" s="10">
        <f>D121</f>
        <v>3.8104876451400867E-3</v>
      </c>
      <c r="E122" s="10">
        <f>J$2*E121</f>
        <v>8.4281889930266449E-3</v>
      </c>
      <c r="F122" s="10">
        <f t="shared" si="62"/>
        <v>99.419569534018947</v>
      </c>
      <c r="G122" s="10">
        <f t="shared" si="63"/>
        <v>97.9006842387181</v>
      </c>
      <c r="H122" s="10">
        <f t="shared" si="41"/>
        <v>52.486720500217579</v>
      </c>
      <c r="I122" s="10">
        <f t="shared" si="42"/>
        <v>59.324725681127035</v>
      </c>
      <c r="J122" s="2">
        <f t="shared" si="61"/>
        <v>0.17380005031784784</v>
      </c>
      <c r="K122" s="2">
        <f t="shared" si="43"/>
        <v>0.19878575996895487</v>
      </c>
      <c r="L122" s="2">
        <f t="shared" si="44"/>
        <v>0.18616134284456654</v>
      </c>
      <c r="M122" s="10">
        <f t="shared" si="64"/>
        <v>1.2412606868069066E-2</v>
      </c>
      <c r="N122" s="10">
        <f t="shared" si="65"/>
        <v>1.2226248532762734E-2</v>
      </c>
      <c r="O122" s="10">
        <f t="shared" si="35"/>
        <v>1.1734473334012948E-2</v>
      </c>
      <c r="P122" s="10">
        <f t="shared" si="47"/>
        <v>1.1668158018035776E-2</v>
      </c>
      <c r="R122" s="10">
        <f t="shared" si="48"/>
        <v>1</v>
      </c>
      <c r="S122" s="10">
        <f t="shared" si="36"/>
        <v>1.1117094500313205E-2</v>
      </c>
      <c r="T122" s="10">
        <f t="shared" si="37"/>
        <v>1.1117094500313205E-2</v>
      </c>
      <c r="U122" s="2">
        <f t="shared" si="38"/>
        <v>0.25</v>
      </c>
      <c r="V122" s="2">
        <f t="shared" si="49"/>
        <v>0.25</v>
      </c>
      <c r="X122" s="10">
        <f t="shared" si="50"/>
        <v>1.0531003575414255E-2</v>
      </c>
      <c r="Y122" s="10">
        <f t="shared" si="51"/>
        <v>-4.2635460282530846E-2</v>
      </c>
      <c r="Z122" s="10">
        <f t="shared" si="52"/>
        <v>-1.0531003575413811E-2</v>
      </c>
      <c r="AA122" s="10">
        <f t="shared" si="53"/>
        <v>-5.7261624210164563E-2</v>
      </c>
      <c r="AB122" s="29"/>
      <c r="AC122" s="1">
        <f t="shared" si="54"/>
        <v>1.203962510705066</v>
      </c>
      <c r="AD122" s="1">
        <f t="shared" si="55"/>
        <v>0.76523692910160612</v>
      </c>
      <c r="AE122" s="1">
        <f t="shared" si="56"/>
        <v>0.9896653973122348</v>
      </c>
      <c r="AF122" s="1">
        <f t="shared" si="57"/>
        <v>0.43872558160345987</v>
      </c>
      <c r="AG122" s="1">
        <f t="shared" si="58"/>
        <v>1.7549023264138408</v>
      </c>
      <c r="AH122" s="2">
        <f t="shared" si="59"/>
        <v>0.24999999999999981</v>
      </c>
      <c r="AI122" s="3"/>
      <c r="AJ122" s="3"/>
      <c r="AK122" s="4"/>
      <c r="AL122" s="4"/>
      <c r="AM122" s="3"/>
      <c r="AN122" s="3"/>
      <c r="AO122" s="3"/>
      <c r="AP122" s="3"/>
    </row>
    <row r="123" spans="1:42" x14ac:dyDescent="0.25">
      <c r="A123" s="1">
        <f t="shared" si="60"/>
        <v>118</v>
      </c>
      <c r="B123" s="1">
        <v>0.6</v>
      </c>
      <c r="C123" s="1">
        <v>0.3</v>
      </c>
      <c r="D123" s="10">
        <f>D122*J$2</f>
        <v>3.3712755972106598E-3</v>
      </c>
      <c r="E123" s="10">
        <f>E122</f>
        <v>8.4281889930266449E-3</v>
      </c>
      <c r="F123" s="10">
        <f t="shared" si="62"/>
        <v>97.914224024221838</v>
      </c>
      <c r="G123" s="10">
        <f t="shared" si="63"/>
        <v>99.383031789764303</v>
      </c>
      <c r="H123" s="10">
        <f t="shared" si="41"/>
        <v>59.324725681127006</v>
      </c>
      <c r="I123" s="10">
        <f t="shared" si="42"/>
        <v>59.324725681127035</v>
      </c>
      <c r="J123" s="2">
        <f t="shared" si="61"/>
        <v>0.20253324103536863</v>
      </c>
      <c r="K123" s="2">
        <f t="shared" si="43"/>
        <v>0.17793399715320768</v>
      </c>
      <c r="L123" s="2">
        <f t="shared" si="44"/>
        <v>0.19010651740814288</v>
      </c>
      <c r="M123" s="10">
        <f t="shared" si="64"/>
        <v>1.1612185368380164E-2</v>
      </c>
      <c r="N123" s="10">
        <f t="shared" si="65"/>
        <v>1.1792343226718859E-2</v>
      </c>
      <c r="O123" s="10">
        <f t="shared" si="35"/>
        <v>1.1098671398882801E-2</v>
      </c>
      <c r="P123" s="10">
        <f t="shared" si="47"/>
        <v>1.1162993511294156E-2</v>
      </c>
      <c r="R123" s="10">
        <f t="shared" si="48"/>
        <v>1</v>
      </c>
      <c r="S123" s="10">
        <f t="shared" si="36"/>
        <v>1.0739206036234352E-2</v>
      </c>
      <c r="T123" s="10">
        <f t="shared" si="37"/>
        <v>1.0739206036234352E-2</v>
      </c>
      <c r="U123" s="2">
        <f t="shared" si="38"/>
        <v>0.25</v>
      </c>
      <c r="V123" s="2">
        <f t="shared" si="49"/>
        <v>0.25</v>
      </c>
      <c r="X123" s="10">
        <f t="shared" si="50"/>
        <v>-1.0333788042754199E-2</v>
      </c>
      <c r="Y123" s="10">
        <f t="shared" si="51"/>
        <v>-4.2387239397115195E-2</v>
      </c>
      <c r="Z123" s="10">
        <f t="shared" si="52"/>
        <v>1.0333788042753866E-2</v>
      </c>
      <c r="AA123" s="10">
        <f t="shared" si="53"/>
        <v>-2.8022124694187855E-2</v>
      </c>
      <c r="AB123" s="29"/>
      <c r="AC123" s="1">
        <f t="shared" si="54"/>
        <v>1.1677148086967855</v>
      </c>
      <c r="AD123" s="1">
        <f t="shared" si="55"/>
        <v>0.74395163258277874</v>
      </c>
      <c r="AE123" s="1">
        <f t="shared" si="56"/>
        <v>0.95110107187324755</v>
      </c>
      <c r="AF123" s="1">
        <f t="shared" si="57"/>
        <v>0.42376317611400671</v>
      </c>
      <c r="AG123" s="1">
        <f t="shared" si="58"/>
        <v>1.6950527044560264</v>
      </c>
      <c r="AH123" s="2">
        <f t="shared" si="59"/>
        <v>0.25000000000000006</v>
      </c>
      <c r="AI123" s="3"/>
      <c r="AJ123" s="3"/>
      <c r="AK123" s="4"/>
      <c r="AL123" s="4"/>
      <c r="AM123" s="3"/>
      <c r="AN123" s="3"/>
      <c r="AO123" s="3"/>
      <c r="AP123" s="3"/>
    </row>
    <row r="124" spans="1:42" x14ac:dyDescent="0.25">
      <c r="A124" s="1">
        <f t="shared" si="60"/>
        <v>119</v>
      </c>
      <c r="B124" s="1">
        <v>0.6</v>
      </c>
      <c r="C124" s="1">
        <v>0.3</v>
      </c>
      <c r="D124" s="10">
        <f>D123</f>
        <v>3.3712755972106598E-3</v>
      </c>
      <c r="E124" s="10">
        <f>E123</f>
        <v>8.4281889930266449E-3</v>
      </c>
      <c r="F124" s="10">
        <f t="shared" si="62"/>
        <v>99.373845245262288</v>
      </c>
      <c r="G124" s="10">
        <f t="shared" si="63"/>
        <v>97.901514843096848</v>
      </c>
      <c r="H124" s="10">
        <f t="shared" si="41"/>
        <v>59.324725681127006</v>
      </c>
      <c r="I124" s="10">
        <f t="shared" si="42"/>
        <v>59.324725681127035</v>
      </c>
      <c r="J124" s="2">
        <f t="shared" si="61"/>
        <v>0.21484870439716519</v>
      </c>
      <c r="K124" s="2">
        <f t="shared" si="43"/>
        <v>0.24001661908913241</v>
      </c>
      <c r="L124" s="2">
        <f t="shared" si="44"/>
        <v>0.22730364775531786</v>
      </c>
      <c r="M124" s="10">
        <f t="shared" si="64"/>
        <v>1.121456028789055E-2</v>
      </c>
      <c r="N124" s="10">
        <f t="shared" si="65"/>
        <v>1.1048817374423764E-2</v>
      </c>
      <c r="O124" s="10">
        <f t="shared" si="35"/>
        <v>1.0970253222982522E-2</v>
      </c>
      <c r="P124" s="10">
        <f t="shared" si="47"/>
        <v>1.090922815829631E-2</v>
      </c>
      <c r="R124" s="10">
        <f t="shared" si="48"/>
        <v>1</v>
      </c>
      <c r="S124" s="10">
        <f t="shared" si="36"/>
        <v>1.0714284049724885E-2</v>
      </c>
      <c r="T124" s="10">
        <f t="shared" si="37"/>
        <v>1.0714284049724885E-2</v>
      </c>
      <c r="U124" s="2">
        <f t="shared" si="38"/>
        <v>0.25</v>
      </c>
      <c r="V124" s="2">
        <f t="shared" si="49"/>
        <v>0.25</v>
      </c>
      <c r="X124" s="10">
        <f t="shared" si="50"/>
        <v>1.0252258831138228E-2</v>
      </c>
      <c r="Y124" s="10">
        <f t="shared" si="51"/>
        <v>-1.3319980589271641E-2</v>
      </c>
      <c r="Z124" s="10">
        <f t="shared" si="52"/>
        <v>-1.0252258831138006E-2</v>
      </c>
      <c r="AA124" s="10">
        <f t="shared" si="53"/>
        <v>-2.7938706333476948E-2</v>
      </c>
      <c r="AB124" s="29"/>
      <c r="AC124" s="1">
        <f t="shared" si="54"/>
        <v>1.160149089277565</v>
      </c>
      <c r="AD124" s="1">
        <f t="shared" si="55"/>
        <v>0.73741624047787702</v>
      </c>
      <c r="AE124" s="1">
        <f t="shared" si="56"/>
        <v>0.95351515472087456</v>
      </c>
      <c r="AF124" s="1">
        <f t="shared" si="57"/>
        <v>0.42273284879968798</v>
      </c>
      <c r="AG124" s="1">
        <f t="shared" si="58"/>
        <v>1.6909313951987515</v>
      </c>
      <c r="AH124" s="2">
        <f t="shared" si="59"/>
        <v>0.25000000000000006</v>
      </c>
      <c r="AI124" s="3"/>
      <c r="AJ124" s="3"/>
      <c r="AK124" s="4"/>
      <c r="AL124" s="4"/>
      <c r="AM124" s="3"/>
      <c r="AN124" s="3"/>
      <c r="AO124" s="3"/>
      <c r="AP124" s="3"/>
    </row>
    <row r="125" spans="1:42" x14ac:dyDescent="0.25">
      <c r="A125" s="1">
        <f t="shared" si="60"/>
        <v>120</v>
      </c>
      <c r="B125" s="1">
        <v>0.6</v>
      </c>
      <c r="C125" s="1">
        <v>0.3</v>
      </c>
      <c r="D125" s="10">
        <f>D124</f>
        <v>3.3712755972106598E-3</v>
      </c>
      <c r="E125" s="10">
        <f>J$2*E124</f>
        <v>7.4567222169344216E-3</v>
      </c>
      <c r="F125" s="10">
        <f t="shared" si="62"/>
        <v>97.858219574656516</v>
      </c>
      <c r="G125" s="10">
        <f t="shared" si="63"/>
        <v>99.394684889210808</v>
      </c>
      <c r="H125" s="10">
        <f t="shared" si="41"/>
        <v>59.324725681127006</v>
      </c>
      <c r="I125" s="10">
        <f t="shared" si="42"/>
        <v>67.053590767332892</v>
      </c>
      <c r="J125" s="2">
        <f t="shared" si="61"/>
        <v>0.19092488990280643</v>
      </c>
      <c r="K125" s="2">
        <f t="shared" si="43"/>
        <v>0.16596438065303953</v>
      </c>
      <c r="L125" s="2">
        <f t="shared" si="44"/>
        <v>0.17831246381153498</v>
      </c>
      <c r="M125" s="10">
        <f t="shared" si="64"/>
        <v>1.0858924716164559E-2</v>
      </c>
      <c r="N125" s="10">
        <f t="shared" si="65"/>
        <v>1.1022230922611497E-2</v>
      </c>
      <c r="O125" s="10">
        <f t="shared" si="35"/>
        <v>1.0274650217013109E-2</v>
      </c>
      <c r="P125" s="10">
        <f t="shared" si="47"/>
        <v>1.0332377938555371E-2</v>
      </c>
      <c r="R125" s="10">
        <f t="shared" si="48"/>
        <v>1</v>
      </c>
      <c r="S125" s="10">
        <f t="shared" si="36"/>
        <v>9.8516358164986856E-3</v>
      </c>
      <c r="T125" s="10">
        <f t="shared" si="37"/>
        <v>9.8516358164986856E-3</v>
      </c>
      <c r="U125" s="2">
        <f t="shared" si="38"/>
        <v>0.25</v>
      </c>
      <c r="V125" s="2">
        <f t="shared" si="49"/>
        <v>0.25</v>
      </c>
      <c r="X125" s="10">
        <f t="shared" si="50"/>
        <v>-1.0590446297835676E-2</v>
      </c>
      <c r="Y125" s="10">
        <f t="shared" si="51"/>
        <v>-5.1325116615813071E-2</v>
      </c>
      <c r="Z125" s="10">
        <f t="shared" si="52"/>
        <v>1.0590446297835676E-2</v>
      </c>
      <c r="AA125" s="10">
        <f t="shared" si="53"/>
        <v>-3.6430036167342195E-2</v>
      </c>
      <c r="AB125" s="29"/>
      <c r="AC125" s="1">
        <f t="shared" si="54"/>
        <v>1.0710655826970963</v>
      </c>
      <c r="AD125" s="1">
        <f t="shared" si="55"/>
        <v>0.68241282699217076</v>
      </c>
      <c r="AE125" s="1">
        <f t="shared" si="56"/>
        <v>0.87219819582753233</v>
      </c>
      <c r="AF125" s="1">
        <f t="shared" si="57"/>
        <v>0.38865275570492552</v>
      </c>
      <c r="AG125" s="1">
        <f t="shared" si="58"/>
        <v>1.554611022819703</v>
      </c>
      <c r="AH125" s="2">
        <f t="shared" si="59"/>
        <v>0.24999999999999986</v>
      </c>
      <c r="AI125" s="3"/>
      <c r="AJ125" s="3"/>
      <c r="AK125" s="4"/>
      <c r="AL125" s="4"/>
      <c r="AM125" s="3"/>
      <c r="AN125" s="3"/>
      <c r="AO125" s="3"/>
      <c r="AP125" s="3"/>
    </row>
    <row r="126" spans="1:42" x14ac:dyDescent="0.25">
      <c r="A126" s="1">
        <f t="shared" si="60"/>
        <v>121</v>
      </c>
      <c r="B126" s="1">
        <v>0.6</v>
      </c>
      <c r="C126" s="1">
        <v>0.3</v>
      </c>
      <c r="D126" s="10">
        <f>D125*J$2</f>
        <v>2.9826888867737701E-3</v>
      </c>
      <c r="E126" s="10">
        <f>E125</f>
        <v>7.4567222169344216E-3</v>
      </c>
      <c r="F126" s="10">
        <f t="shared" si="62"/>
        <v>99.338429717541032</v>
      </c>
      <c r="G126" s="10">
        <f t="shared" si="63"/>
        <v>97.8912340665686</v>
      </c>
      <c r="H126" s="10">
        <f t="shared" si="41"/>
        <v>67.053590767332864</v>
      </c>
      <c r="I126" s="10">
        <f t="shared" si="42"/>
        <v>67.053590767332892</v>
      </c>
      <c r="J126" s="2">
        <f t="shared" si="61"/>
        <v>0.18611132276592057</v>
      </c>
      <c r="K126" s="2">
        <f t="shared" si="43"/>
        <v>0.21069185615007191</v>
      </c>
      <c r="L126" s="2">
        <f t="shared" si="44"/>
        <v>0.19827554602089537</v>
      </c>
      <c r="M126" s="10">
        <f t="shared" si="64"/>
        <v>1.0384628062835567E-2</v>
      </c>
      <c r="N126" s="10">
        <f t="shared" si="65"/>
        <v>1.0224100154920986E-2</v>
      </c>
      <c r="O126" s="10">
        <f t="shared" si="35"/>
        <v>9.9164453564729738E-3</v>
      </c>
      <c r="P126" s="10">
        <f t="shared" si="47"/>
        <v>9.8587383565205931E-3</v>
      </c>
      <c r="R126" s="10">
        <f t="shared" si="48"/>
        <v>1</v>
      </c>
      <c r="S126" s="10">
        <f t="shared" si="36"/>
        <v>9.4794994930555258E-3</v>
      </c>
      <c r="T126" s="10">
        <f t="shared" si="37"/>
        <v>9.4794994930555258E-3</v>
      </c>
      <c r="U126" s="2">
        <f t="shared" si="38"/>
        <v>0.25</v>
      </c>
      <c r="V126" s="2">
        <f t="shared" si="49"/>
        <v>0.25000000000000022</v>
      </c>
      <c r="X126" s="10">
        <f t="shared" si="50"/>
        <v>1.0255549391948282E-2</v>
      </c>
      <c r="Y126" s="10">
        <f t="shared" si="51"/>
        <v>-3.4259089415917598E-2</v>
      </c>
      <c r="Z126" s="10">
        <f t="shared" si="52"/>
        <v>-1.025554939194806E-2</v>
      </c>
      <c r="AA126" s="10">
        <f t="shared" si="53"/>
        <v>-4.8328327773494051E-2</v>
      </c>
      <c r="AB126" s="29"/>
      <c r="AC126" s="1">
        <f t="shared" si="54"/>
        <v>1.0262433702553766</v>
      </c>
      <c r="AD126" s="1">
        <f t="shared" si="55"/>
        <v>0.65231567068398078</v>
      </c>
      <c r="AE126" s="1">
        <f t="shared" si="56"/>
        <v>0.8433951276016024</v>
      </c>
      <c r="AF126" s="1">
        <f t="shared" si="57"/>
        <v>0.37392769957139582</v>
      </c>
      <c r="AG126" s="1">
        <f t="shared" si="58"/>
        <v>1.4957107982855833</v>
      </c>
      <c r="AH126" s="2">
        <f t="shared" si="59"/>
        <v>0.25</v>
      </c>
      <c r="AI126" s="3"/>
      <c r="AJ126" s="3"/>
      <c r="AK126" s="4"/>
      <c r="AL126" s="4"/>
      <c r="AM126" s="3"/>
      <c r="AN126" s="3"/>
      <c r="AO126" s="3"/>
      <c r="AP126" s="3"/>
    </row>
    <row r="127" spans="1:42" x14ac:dyDescent="0.25">
      <c r="A127" s="1">
        <f t="shared" si="60"/>
        <v>122</v>
      </c>
      <c r="B127" s="1">
        <v>0.6</v>
      </c>
      <c r="C127" s="1">
        <v>0.3</v>
      </c>
      <c r="D127" s="10">
        <f>D126</f>
        <v>2.9826888867737701E-3</v>
      </c>
      <c r="E127" s="10">
        <f>E126</f>
        <v>7.4567222169344216E-3</v>
      </c>
      <c r="F127" s="10">
        <f t="shared" si="62"/>
        <v>97.858704015212311</v>
      </c>
      <c r="G127" s="10">
        <f t="shared" si="63"/>
        <v>99.349402627243975</v>
      </c>
      <c r="H127" s="10">
        <f t="shared" si="41"/>
        <v>67.053590767332864</v>
      </c>
      <c r="I127" s="10">
        <f t="shared" si="42"/>
        <v>67.053590767332892</v>
      </c>
      <c r="J127" s="2">
        <f t="shared" si="61"/>
        <v>0.23274119433455787</v>
      </c>
      <c r="K127" s="2">
        <f t="shared" si="43"/>
        <v>0.20757438941348205</v>
      </c>
      <c r="L127" s="2">
        <f t="shared" si="44"/>
        <v>0.22002802011946643</v>
      </c>
      <c r="M127" s="10">
        <f t="shared" si="64"/>
        <v>9.8157791485941111E-3</v>
      </c>
      <c r="N127" s="10">
        <f t="shared" si="65"/>
        <v>9.9608927844595171E-3</v>
      </c>
      <c r="O127" s="10">
        <f t="shared" si="35"/>
        <v>9.6158290208428147E-3</v>
      </c>
      <c r="P127" s="10">
        <f t="shared" si="47"/>
        <v>9.668941831399977E-3</v>
      </c>
      <c r="R127" s="10">
        <f t="shared" si="48"/>
        <v>1</v>
      </c>
      <c r="S127" s="10">
        <f t="shared" si="36"/>
        <v>9.5015306558580408E-3</v>
      </c>
      <c r="T127" s="10">
        <f t="shared" si="37"/>
        <v>9.5015306558580408E-3</v>
      </c>
      <c r="U127" s="2">
        <f t="shared" si="38"/>
        <v>0.25</v>
      </c>
      <c r="V127" s="2">
        <f t="shared" si="49"/>
        <v>0.25000000000000022</v>
      </c>
      <c r="X127" s="10">
        <f t="shared" si="50"/>
        <v>-1.0312930462224257E-2</v>
      </c>
      <c r="Y127" s="10">
        <f t="shared" si="51"/>
        <v>-2.207682660155319E-2</v>
      </c>
      <c r="Z127" s="10">
        <f t="shared" si="52"/>
        <v>1.0312930462224479E-2</v>
      </c>
      <c r="AA127" s="10">
        <f t="shared" si="53"/>
        <v>-7.179953278644069E-3</v>
      </c>
      <c r="AB127" s="29"/>
      <c r="AC127" s="1">
        <f t="shared" si="54"/>
        <v>1.0327029667499907</v>
      </c>
      <c r="AD127" s="1">
        <f t="shared" si="55"/>
        <v>0.65794719258058665</v>
      </c>
      <c r="AE127" s="1">
        <f t="shared" si="56"/>
        <v>0.84107590409702948</v>
      </c>
      <c r="AF127" s="1">
        <f t="shared" si="57"/>
        <v>0.37475577416940409</v>
      </c>
      <c r="AG127" s="1">
        <f t="shared" si="58"/>
        <v>1.4990230966776161</v>
      </c>
      <c r="AH127" s="2">
        <f t="shared" si="59"/>
        <v>0.25000000000000006</v>
      </c>
      <c r="AI127" s="3"/>
      <c r="AJ127" s="3"/>
      <c r="AK127" s="4"/>
      <c r="AL127" s="4"/>
      <c r="AM127" s="3"/>
      <c r="AN127" s="3"/>
      <c r="AO127" s="3"/>
      <c r="AP127" s="3"/>
    </row>
    <row r="128" spans="1:42" x14ac:dyDescent="0.25">
      <c r="A128" s="1">
        <f t="shared" si="60"/>
        <v>123</v>
      </c>
      <c r="B128" s="1">
        <v>0.6</v>
      </c>
      <c r="C128" s="1">
        <v>0.3</v>
      </c>
      <c r="D128" s="10">
        <f>D127</f>
        <v>2.9826888867737701E-3</v>
      </c>
      <c r="E128" s="10">
        <f>J$2*E127</f>
        <v>6.5972305873216921E-3</v>
      </c>
      <c r="F128" s="10">
        <f t="shared" si="62"/>
        <v>99.351155308963087</v>
      </c>
      <c r="G128" s="10">
        <f t="shared" si="63"/>
        <v>97.834216564067134</v>
      </c>
      <c r="H128" s="10">
        <f t="shared" si="41"/>
        <v>67.053590767332864</v>
      </c>
      <c r="I128" s="10">
        <f t="shared" si="42"/>
        <v>75.789377585328168</v>
      </c>
      <c r="J128" s="2">
        <f t="shared" si="61"/>
        <v>0.17380516514430533</v>
      </c>
      <c r="K128" s="2">
        <f t="shared" si="43"/>
        <v>0.19877582674442662</v>
      </c>
      <c r="L128" s="2">
        <f t="shared" si="44"/>
        <v>0.18615909180202483</v>
      </c>
      <c r="M128" s="10">
        <f t="shared" si="64"/>
        <v>9.7160297601279148E-3</v>
      </c>
      <c r="N128" s="10">
        <f t="shared" si="65"/>
        <v>9.570244564697768E-3</v>
      </c>
      <c r="O128" s="10">
        <f t="shared" si="35"/>
        <v>9.1852207419538968E-3</v>
      </c>
      <c r="P128" s="10">
        <f t="shared" si="47"/>
        <v>9.1333434114510177E-3</v>
      </c>
      <c r="R128" s="10">
        <f t="shared" si="48"/>
        <v>1</v>
      </c>
      <c r="S128" s="10">
        <f t="shared" si="36"/>
        <v>8.701996531776085E-3</v>
      </c>
      <c r="T128" s="10">
        <f t="shared" si="37"/>
        <v>8.701996531776085E-3</v>
      </c>
      <c r="U128" s="2">
        <f t="shared" si="38"/>
        <v>0.25</v>
      </c>
      <c r="V128" s="2">
        <f t="shared" si="49"/>
        <v>0.24999999999999978</v>
      </c>
      <c r="X128" s="10">
        <f t="shared" si="50"/>
        <v>1.0524682481015235E-2</v>
      </c>
      <c r="Y128" s="10">
        <f t="shared" si="51"/>
        <v>-4.2637893060223031E-2</v>
      </c>
      <c r="Z128" s="10">
        <f t="shared" si="52"/>
        <v>-1.0524682481015457E-2</v>
      </c>
      <c r="AA128" s="10">
        <f t="shared" si="53"/>
        <v>-5.7255334280668979E-2</v>
      </c>
      <c r="AB128" s="29"/>
      <c r="AC128" s="1">
        <f t="shared" si="54"/>
        <v>0.94176847283129739</v>
      </c>
      <c r="AD128" s="1">
        <f t="shared" si="55"/>
        <v>0.59858718840008018</v>
      </c>
      <c r="AE128" s="1">
        <f t="shared" si="56"/>
        <v>0.77413794932478908</v>
      </c>
      <c r="AF128" s="1">
        <f t="shared" si="57"/>
        <v>0.3431812844312172</v>
      </c>
      <c r="AG128" s="1">
        <f t="shared" si="58"/>
        <v>1.3727251377248693</v>
      </c>
      <c r="AH128" s="2">
        <f t="shared" si="59"/>
        <v>0.24999999999999992</v>
      </c>
      <c r="AI128" s="3"/>
      <c r="AJ128" s="3"/>
      <c r="AK128" s="4"/>
      <c r="AL128" s="4"/>
      <c r="AM128" s="3"/>
      <c r="AN128" s="3"/>
      <c r="AO128" s="3"/>
      <c r="AP128" s="3"/>
    </row>
    <row r="129" spans="1:42" x14ac:dyDescent="0.25">
      <c r="A129" s="1">
        <f t="shared" si="60"/>
        <v>124</v>
      </c>
      <c r="B129" s="1">
        <v>0.6</v>
      </c>
      <c r="C129" s="1">
        <v>0.3</v>
      </c>
      <c r="D129" s="10">
        <f>D128*J$2</f>
        <v>2.6388922349286784E-3</v>
      </c>
      <c r="E129" s="10">
        <f>E128</f>
        <v>6.5972305873216921E-3</v>
      </c>
      <c r="F129" s="10">
        <f t="shared" si="62"/>
        <v>97.847751677209558</v>
      </c>
      <c r="G129" s="10">
        <f t="shared" si="63"/>
        <v>99.314665543596135</v>
      </c>
      <c r="H129" s="10">
        <f t="shared" si="41"/>
        <v>75.789377585328126</v>
      </c>
      <c r="I129" s="10">
        <f t="shared" si="42"/>
        <v>75.789377585328168</v>
      </c>
      <c r="J129" s="2">
        <f t="shared" si="61"/>
        <v>0.20252825545149777</v>
      </c>
      <c r="K129" s="2">
        <f t="shared" si="43"/>
        <v>0.17794382683439114</v>
      </c>
      <c r="L129" s="2">
        <f t="shared" si="44"/>
        <v>0.19010909276683718</v>
      </c>
      <c r="M129" s="10">
        <f t="shared" si="64"/>
        <v>9.08955605062765E-3</v>
      </c>
      <c r="N129" s="10">
        <f t="shared" si="65"/>
        <v>9.2304914026072014E-3</v>
      </c>
      <c r="O129" s="10">
        <f t="shared" si="35"/>
        <v>8.687596332829263E-3</v>
      </c>
      <c r="P129" s="10">
        <f t="shared" si="47"/>
        <v>8.7379148659942098E-3</v>
      </c>
      <c r="R129" s="10">
        <f t="shared" si="48"/>
        <v>1</v>
      </c>
      <c r="S129" s="10">
        <f t="shared" si="36"/>
        <v>8.4061912966146932E-3</v>
      </c>
      <c r="T129" s="10">
        <f t="shared" si="37"/>
        <v>8.4061912966146932E-3</v>
      </c>
      <c r="U129" s="2">
        <f t="shared" si="38"/>
        <v>0.25</v>
      </c>
      <c r="V129" s="2">
        <f t="shared" si="49"/>
        <v>0.24999999999999978</v>
      </c>
      <c r="X129" s="10">
        <f t="shared" si="50"/>
        <v>-1.0327543347409818E-2</v>
      </c>
      <c r="Y129" s="10">
        <f t="shared" si="51"/>
        <v>-4.238460525905452E-2</v>
      </c>
      <c r="Z129" s="10">
        <f t="shared" si="52"/>
        <v>1.0327543347409707E-2</v>
      </c>
      <c r="AA129" s="10">
        <f t="shared" si="53"/>
        <v>-2.8028227344057965E-2</v>
      </c>
      <c r="AB129" s="29"/>
      <c r="AC129" s="1">
        <f t="shared" si="54"/>
        <v>0.91341142140005394</v>
      </c>
      <c r="AD129" s="1">
        <f t="shared" si="55"/>
        <v>0.58193442226784353</v>
      </c>
      <c r="AE129" s="1">
        <f t="shared" si="56"/>
        <v>0.74397357426099797</v>
      </c>
      <c r="AF129" s="1">
        <f t="shared" si="57"/>
        <v>0.3314769991322104</v>
      </c>
      <c r="AG129" s="1">
        <f t="shared" si="58"/>
        <v>1.3259079965288416</v>
      </c>
      <c r="AH129" s="2">
        <f t="shared" si="59"/>
        <v>0.25</v>
      </c>
      <c r="AI129" s="3"/>
      <c r="AJ129" s="3"/>
      <c r="AK129" s="4"/>
      <c r="AL129" s="4"/>
      <c r="AM129" s="3"/>
      <c r="AN129" s="3"/>
      <c r="AO129" s="3"/>
      <c r="AP129" s="3"/>
    </row>
    <row r="130" spans="1:42" x14ac:dyDescent="0.25">
      <c r="A130" s="1">
        <f t="shared" si="60"/>
        <v>125</v>
      </c>
      <c r="B130" s="1">
        <v>0.6</v>
      </c>
      <c r="C130" s="1">
        <v>0.3</v>
      </c>
      <c r="D130" s="10">
        <f>D129</f>
        <v>2.6388922349286784E-3</v>
      </c>
      <c r="E130" s="10">
        <f>E129</f>
        <v>6.5972305873216921E-3</v>
      </c>
      <c r="F130" s="10">
        <f t="shared" si="62"/>
        <v>99.305503503479926</v>
      </c>
      <c r="G130" s="10">
        <f t="shared" si="63"/>
        <v>97.835059394348988</v>
      </c>
      <c r="H130" s="10">
        <f t="shared" si="41"/>
        <v>75.789377585328126</v>
      </c>
      <c r="I130" s="10">
        <f t="shared" si="42"/>
        <v>75.789377585328168</v>
      </c>
      <c r="J130" s="2">
        <f t="shared" si="61"/>
        <v>0.21485404991955948</v>
      </c>
      <c r="K130" s="2">
        <f t="shared" si="43"/>
        <v>0.2400068104034625</v>
      </c>
      <c r="L130" s="2">
        <f t="shared" si="44"/>
        <v>0.22730157125749195</v>
      </c>
      <c r="M130" s="10">
        <f t="shared" si="64"/>
        <v>8.7782541329013818E-3</v>
      </c>
      <c r="N130" s="10">
        <f t="shared" si="65"/>
        <v>8.6485961147251458E-3</v>
      </c>
      <c r="O130" s="10">
        <f t="shared" si="35"/>
        <v>8.5870261742791842E-3</v>
      </c>
      <c r="P130" s="10">
        <f t="shared" si="47"/>
        <v>8.5392873274490379E-3</v>
      </c>
      <c r="R130" s="10">
        <f t="shared" si="48"/>
        <v>1</v>
      </c>
      <c r="S130" s="10">
        <f t="shared" si="36"/>
        <v>8.386695167593064E-3</v>
      </c>
      <c r="T130" s="10">
        <f t="shared" si="37"/>
        <v>8.386695167593064E-3</v>
      </c>
      <c r="U130" s="2">
        <f t="shared" si="38"/>
        <v>0.25</v>
      </c>
      <c r="V130" s="2">
        <f t="shared" si="49"/>
        <v>0.25</v>
      </c>
      <c r="X130" s="10">
        <f t="shared" si="50"/>
        <v>1.0246104327311212E-2</v>
      </c>
      <c r="Y130" s="10">
        <f t="shared" si="51"/>
        <v>-1.3322429758077181E-2</v>
      </c>
      <c r="Z130" s="10">
        <f t="shared" si="52"/>
        <v>-1.0246104327311434E-2</v>
      </c>
      <c r="AA130" s="10">
        <f t="shared" si="53"/>
        <v>-2.7932437960925927E-2</v>
      </c>
      <c r="AB130" s="29"/>
      <c r="AC130" s="1">
        <f t="shared" si="54"/>
        <v>0.90749696842984939</v>
      </c>
      <c r="AD130" s="1">
        <f t="shared" si="55"/>
        <v>0.57682540719148967</v>
      </c>
      <c r="AE130" s="1">
        <f t="shared" si="56"/>
        <v>0.74586083776194878</v>
      </c>
      <c r="AF130" s="1">
        <f t="shared" si="57"/>
        <v>0.33067156123835972</v>
      </c>
      <c r="AG130" s="1">
        <f t="shared" si="58"/>
        <v>1.3226862449534385</v>
      </c>
      <c r="AH130" s="2">
        <f t="shared" si="59"/>
        <v>0.25000000000000011</v>
      </c>
      <c r="AI130" s="3"/>
      <c r="AJ130" s="3"/>
      <c r="AK130" s="4"/>
      <c r="AL130" s="4"/>
      <c r="AM130" s="3"/>
      <c r="AN130" s="3"/>
      <c r="AO130" s="3"/>
      <c r="AP130" s="3"/>
    </row>
    <row r="131" spans="1:42" x14ac:dyDescent="0.25">
      <c r="A131" s="1">
        <f t="shared" si="60"/>
        <v>126</v>
      </c>
      <c r="B131" s="1">
        <v>0.6</v>
      </c>
      <c r="C131" s="1">
        <v>0.3</v>
      </c>
      <c r="D131" s="10">
        <f>D130</f>
        <v>2.6388922349286784E-3</v>
      </c>
      <c r="E131" s="10">
        <f>J$2*E130</f>
        <v>5.836807400904644E-3</v>
      </c>
      <c r="F131" s="10">
        <f t="shared" si="62"/>
        <v>97.791832131599932</v>
      </c>
      <c r="G131" s="10">
        <f t="shared" si="63"/>
        <v>99.326317414768937</v>
      </c>
      <c r="H131" s="10">
        <f t="shared" si="41"/>
        <v>75.789377585328126</v>
      </c>
      <c r="I131" s="10">
        <f t="shared" si="42"/>
        <v>85.663268574273189</v>
      </c>
      <c r="J131" s="2">
        <f t="shared" si="61"/>
        <v>0.19091969090687133</v>
      </c>
      <c r="K131" s="2">
        <f t="shared" si="43"/>
        <v>0.1659742098048278</v>
      </c>
      <c r="L131" s="2">
        <f t="shared" si="44"/>
        <v>0.17831493825568145</v>
      </c>
      <c r="M131" s="10">
        <f t="shared" si="64"/>
        <v>8.4999349539654941E-3</v>
      </c>
      <c r="N131" s="10">
        <f t="shared" si="65"/>
        <v>8.6276875138190708E-3</v>
      </c>
      <c r="O131" s="10">
        <f t="shared" si="35"/>
        <v>8.042586814302503E-3</v>
      </c>
      <c r="P131" s="10">
        <f t="shared" si="47"/>
        <v>8.0877466392052649E-3</v>
      </c>
      <c r="R131" s="10">
        <f t="shared" si="48"/>
        <v>1.0000000000000002</v>
      </c>
      <c r="S131" s="10">
        <f t="shared" si="36"/>
        <v>7.7114408894831165E-3</v>
      </c>
      <c r="T131" s="10">
        <f t="shared" si="37"/>
        <v>7.7114408894831147E-3</v>
      </c>
      <c r="U131" s="2">
        <f t="shared" si="38"/>
        <v>0.25</v>
      </c>
      <c r="V131" s="2">
        <f t="shared" si="49"/>
        <v>0.25</v>
      </c>
      <c r="X131" s="10">
        <f t="shared" si="50"/>
        <v>-1.0584049241465943E-2</v>
      </c>
      <c r="Y131" s="10">
        <f t="shared" si="51"/>
        <v>-5.1322317613319623E-2</v>
      </c>
      <c r="Z131" s="10">
        <f t="shared" si="52"/>
        <v>1.0584049241465943E-2</v>
      </c>
      <c r="AA131" s="10">
        <f t="shared" si="53"/>
        <v>-3.6436289707285408E-2</v>
      </c>
      <c r="AB131" s="29"/>
      <c r="AC131" s="1">
        <f t="shared" si="54"/>
        <v>0.83781069104265504</v>
      </c>
      <c r="AD131" s="1">
        <f t="shared" si="55"/>
        <v>0.53379769934843158</v>
      </c>
      <c r="AE131" s="1">
        <f t="shared" si="56"/>
        <v>0.68225426742846162</v>
      </c>
      <c r="AF131" s="1">
        <f t="shared" si="57"/>
        <v>0.30401299169422347</v>
      </c>
      <c r="AG131" s="1">
        <f t="shared" si="58"/>
        <v>1.2160519667768932</v>
      </c>
      <c r="AH131" s="2">
        <f t="shared" si="59"/>
        <v>0.25000000000000011</v>
      </c>
      <c r="AI131" s="3"/>
      <c r="AJ131" s="3"/>
      <c r="AK131" s="4"/>
      <c r="AL131" s="4"/>
      <c r="AM131" s="3"/>
      <c r="AN131" s="3"/>
      <c r="AO131" s="3"/>
      <c r="AP131" s="3"/>
    </row>
    <row r="132" spans="1:42" x14ac:dyDescent="0.25">
      <c r="A132" s="1">
        <f t="shared" si="60"/>
        <v>127</v>
      </c>
      <c r="B132" s="1">
        <v>0.6</v>
      </c>
      <c r="C132" s="1">
        <v>0.3</v>
      </c>
      <c r="D132" s="10">
        <f>D131*J$2</f>
        <v>2.3347229603618591E-3</v>
      </c>
      <c r="E132" s="10">
        <f>E131</f>
        <v>5.836807400904644E-3</v>
      </c>
      <c r="F132" s="10">
        <f t="shared" si="62"/>
        <v>99.270147497625999</v>
      </c>
      <c r="G132" s="10">
        <f t="shared" si="63"/>
        <v>97.824805293721482</v>
      </c>
      <c r="H132" s="10">
        <f t="shared" si="41"/>
        <v>85.663268574273147</v>
      </c>
      <c r="I132" s="10">
        <f t="shared" si="42"/>
        <v>85.663268574273189</v>
      </c>
      <c r="J132" s="2">
        <f t="shared" si="61"/>
        <v>0.1861162293173888</v>
      </c>
      <c r="K132" s="2">
        <f t="shared" si="43"/>
        <v>0.21068195964358249</v>
      </c>
      <c r="L132" s="2">
        <f t="shared" si="44"/>
        <v>0.19827320254906677</v>
      </c>
      <c r="M132" s="10">
        <f t="shared" si="64"/>
        <v>8.1286205343027544E-3</v>
      </c>
      <c r="N132" s="10">
        <f t="shared" si="65"/>
        <v>8.0030420480867916E-3</v>
      </c>
      <c r="O132" s="10">
        <f t="shared" si="35"/>
        <v>7.7621510609862006E-3</v>
      </c>
      <c r="P132" s="10">
        <f t="shared" si="47"/>
        <v>7.7170078605314201E-3</v>
      </c>
      <c r="R132" s="10">
        <f t="shared" si="48"/>
        <v>1.0000000000000002</v>
      </c>
      <c r="S132" s="10">
        <f t="shared" si="36"/>
        <v>7.420157171850854E-3</v>
      </c>
      <c r="T132" s="10">
        <f t="shared" si="37"/>
        <v>7.4201571718508523E-3</v>
      </c>
      <c r="U132" s="2">
        <f t="shared" si="38"/>
        <v>0.25</v>
      </c>
      <c r="V132" s="2">
        <f t="shared" si="49"/>
        <v>0.25</v>
      </c>
      <c r="X132" s="10">
        <f t="shared" si="50"/>
        <v>1.0249394562853453E-2</v>
      </c>
      <c r="Y132" s="10">
        <f t="shared" si="51"/>
        <v>-3.4261349524531304E-2</v>
      </c>
      <c r="Z132" s="10">
        <f t="shared" si="52"/>
        <v>-1.0249394562853564E-2</v>
      </c>
      <c r="AA132" s="10">
        <f t="shared" si="53"/>
        <v>-4.8322201297793632E-2</v>
      </c>
      <c r="AB132" s="29"/>
      <c r="AC132" s="1">
        <f t="shared" si="54"/>
        <v>0.80275284017166515</v>
      </c>
      <c r="AD132" s="1">
        <f t="shared" si="55"/>
        <v>0.51025773467360058</v>
      </c>
      <c r="AE132" s="1">
        <f t="shared" si="56"/>
        <v>0.65972268731865724</v>
      </c>
      <c r="AF132" s="1">
        <f t="shared" si="57"/>
        <v>0.29249510549806457</v>
      </c>
      <c r="AG132" s="1">
        <f t="shared" si="58"/>
        <v>1.1699804219922578</v>
      </c>
      <c r="AH132" s="2">
        <f t="shared" si="59"/>
        <v>0.25000000000000011</v>
      </c>
      <c r="AI132" s="3"/>
      <c r="AJ132" s="3"/>
      <c r="AK132" s="4"/>
      <c r="AL132" s="4"/>
      <c r="AM132" s="3"/>
      <c r="AN132" s="3"/>
      <c r="AO132" s="3"/>
      <c r="AP132" s="3"/>
    </row>
    <row r="133" spans="1:42" x14ac:dyDescent="0.25">
      <c r="A133" s="1">
        <f t="shared" si="60"/>
        <v>128</v>
      </c>
      <c r="B133" s="1">
        <v>0.6</v>
      </c>
      <c r="C133" s="1">
        <v>0.3</v>
      </c>
      <c r="D133" s="10">
        <f>D132</f>
        <v>2.3347229603618591E-3</v>
      </c>
      <c r="E133" s="10">
        <f>E132</f>
        <v>5.836807400904644E-3</v>
      </c>
      <c r="F133" s="10">
        <f t="shared" si="62"/>
        <v>97.792329431867898</v>
      </c>
      <c r="G133" s="10">
        <f t="shared" si="63"/>
        <v>99.28110679207262</v>
      </c>
      <c r="H133" s="10">
        <f t="shared" si="41"/>
        <v>85.663268574273147</v>
      </c>
      <c r="I133" s="10">
        <f t="shared" si="42"/>
        <v>85.663268574273189</v>
      </c>
      <c r="J133" s="2">
        <f t="shared" ref="J133:J164" si="66">(M134/(M133*B133+N133*H133*D133)-1)</f>
        <v>0.23273576115307582</v>
      </c>
      <c r="K133" s="2">
        <f t="shared" si="43"/>
        <v>0.20758411961271084</v>
      </c>
      <c r="L133" s="2">
        <f t="shared" si="44"/>
        <v>0.22003032518835242</v>
      </c>
      <c r="M133" s="10">
        <f t="shared" si="64"/>
        <v>7.6834008540484916E-3</v>
      </c>
      <c r="N133" s="10">
        <f t="shared" si="65"/>
        <v>7.7969215862444697E-3</v>
      </c>
      <c r="O133" s="10">
        <f t="shared" ref="O133:O196" si="67">(M133*B133+N133*H133*D133)*(1+L133)</f>
        <v>7.5268853811771329E-3</v>
      </c>
      <c r="P133" s="10">
        <f t="shared" si="47"/>
        <v>7.5684350019221353E-3</v>
      </c>
      <c r="R133" s="10">
        <f t="shared" si="48"/>
        <v>1.0000000000000002</v>
      </c>
      <c r="S133" s="10">
        <f t="shared" ref="S133:S167" si="68">R133*T133</f>
        <v>7.4373918503880957E-3</v>
      </c>
      <c r="T133" s="10">
        <f t="shared" ref="T133:T196" si="69">(D133*F133+E133*G133)/(R133*F133+G133-R133*(B133*F133+C133*G133))</f>
        <v>7.4373918503880939E-3</v>
      </c>
      <c r="U133" s="2">
        <f t="shared" ref="U133:U196" si="70">S133/(S133*B133+T133*H133*D133)-1</f>
        <v>0.25</v>
      </c>
      <c r="V133" s="2">
        <f t="shared" si="49"/>
        <v>0.25</v>
      </c>
      <c r="X133" s="10">
        <f t="shared" si="50"/>
        <v>-1.0306698617097876E-2</v>
      </c>
      <c r="Y133" s="10">
        <f t="shared" si="51"/>
        <v>-2.207400254874925E-2</v>
      </c>
      <c r="Z133" s="10">
        <f t="shared" si="52"/>
        <v>1.0306698617097876E-2</v>
      </c>
      <c r="AA133" s="10">
        <f t="shared" si="53"/>
        <v>-7.186187794573029E-3</v>
      </c>
      <c r="AB133" s="29"/>
      <c r="AC133" s="1">
        <f t="shared" si="54"/>
        <v>0.80780269576582664</v>
      </c>
      <c r="AD133" s="1">
        <f t="shared" si="55"/>
        <v>0.51466022206584394</v>
      </c>
      <c r="AE133" s="1">
        <f t="shared" si="56"/>
        <v>0.65790967273408663</v>
      </c>
      <c r="AF133" s="1">
        <f t="shared" si="57"/>
        <v>0.2931424736999827</v>
      </c>
      <c r="AG133" s="1">
        <f t="shared" si="58"/>
        <v>1.1725698947999306</v>
      </c>
      <c r="AH133" s="2">
        <f t="shared" si="59"/>
        <v>0.25000000000000006</v>
      </c>
      <c r="AI133" s="3"/>
      <c r="AJ133" s="3"/>
      <c r="AK133" s="4"/>
      <c r="AL133" s="4"/>
      <c r="AM133" s="3"/>
      <c r="AN133" s="3"/>
      <c r="AO133" s="3"/>
      <c r="AP133" s="3"/>
    </row>
    <row r="134" spans="1:42" x14ac:dyDescent="0.25">
      <c r="A134" s="1">
        <f t="shared" si="60"/>
        <v>129</v>
      </c>
      <c r="B134" s="1">
        <v>0.6</v>
      </c>
      <c r="C134" s="1">
        <v>0.3</v>
      </c>
      <c r="D134" s="10">
        <f>D133</f>
        <v>2.3347229603618591E-3</v>
      </c>
      <c r="E134" s="10">
        <f>J$2*E133</f>
        <v>5.1640336326467711E-3</v>
      </c>
      <c r="F134" s="10">
        <f t="shared" ref="F134:F165" si="71">F133*(E$2+G$2*(J133-K133))</f>
        <v>99.282869826720074</v>
      </c>
      <c r="G134" s="10">
        <f t="shared" ref="G134:G165" si="72">G133*(E$2+G$2*(K133-J133))</f>
        <v>97.76787460935509</v>
      </c>
      <c r="H134" s="10">
        <f t="shared" ref="H134:H197" si="73">0.2/D134</f>
        <v>85.663268574273147</v>
      </c>
      <c r="I134" s="10">
        <f t="shared" ref="I134:I197" si="74">0.5/E134</f>
        <v>96.823536709564436</v>
      </c>
      <c r="J134" s="2">
        <f t="shared" si="66"/>
        <v>0.17381028094960294</v>
      </c>
      <c r="K134" s="2">
        <f t="shared" ref="K134:K197" si="75">(N135/(M134*C134+N134*I134*E134)-1)</f>
        <v>0.19876589169513559</v>
      </c>
      <c r="L134" s="2">
        <f t="shared" ref="L134:L197" si="76">($M135*$F134+$N135*$G134)/($M134*$B134*$F134+$M134*$C134*$G134+$N134*$H134*$D134*$F134+$N134*$I134*$E134*$G134)-1</f>
        <v>0.18615684027116486</v>
      </c>
      <c r="M134" s="10">
        <f t="shared" ref="M134:M165" si="77">(M133*(B133*F133+C133*G133)+(D133*F133+E133*G133))/(2*F133)</f>
        <v>7.6052706132897817E-3</v>
      </c>
      <c r="N134" s="10">
        <f t="shared" ref="N134:N165" si="78">M134*F133/G133</f>
        <v>7.491225201497493E-3</v>
      </c>
      <c r="O134" s="10">
        <f t="shared" si="67"/>
        <v>7.1897798589937688E-3</v>
      </c>
      <c r="P134" s="10">
        <f t="shared" ref="P134:P197" si="79">(M134*C134+N134*I134*E134)*(1+L134)</f>
        <v>7.1491971354040789E-3</v>
      </c>
      <c r="R134" s="10">
        <f t="shared" ref="R134:R197" si="80">(B134-I134*E134+((B134-I134*E134)^2+4*C134*H134*D134)^0.5)/(2*C134)</f>
        <v>1</v>
      </c>
      <c r="S134" s="10">
        <f t="shared" si="68"/>
        <v>6.8115588694432072E-3</v>
      </c>
      <c r="T134" s="10">
        <f t="shared" si="69"/>
        <v>6.8115588694432072E-3</v>
      </c>
      <c r="U134" s="2">
        <f t="shared" si="70"/>
        <v>0.25000000000000022</v>
      </c>
      <c r="V134" s="2">
        <f t="shared" ref="V134:V197" si="81">T134/(S134*C134+T134*I134*E134)-1</f>
        <v>0.25</v>
      </c>
      <c r="X134" s="10">
        <f t="shared" ref="X134:X197" si="82">O134/M135-1</f>
        <v>1.051836018302188E-2</v>
      </c>
      <c r="Y134" s="10">
        <f t="shared" ref="Y134:Y197" si="83">S134/M135-1</f>
        <v>-4.2640326403096118E-2</v>
      </c>
      <c r="Z134" s="10">
        <f t="shared" ref="Z134:Z197" si="84">P134/N135-1</f>
        <v>-1.051836018302188E-2</v>
      </c>
      <c r="AA134" s="10">
        <f t="shared" ref="AA134:AA197" si="85">T134/N135-1</f>
        <v>-5.7249043187057036E-2</v>
      </c>
      <c r="AB134" s="29"/>
      <c r="AC134" s="1">
        <f t="shared" ref="AC134:AC197" si="86">C$2*(D134*F134+E134*G134)</f>
        <v>0.73667458843016298</v>
      </c>
      <c r="AD134" s="1">
        <f t="shared" ref="AD134:AD197" si="87">T134*(H134*D134*F134+I134*E134*G134)</f>
        <v>0.46823003923137607</v>
      </c>
      <c r="AE134" s="1">
        <f t="shared" ref="AE134:AE197" si="88">S134*(B134*F134+C134*G134)</f>
        <v>0.60554815756377145</v>
      </c>
      <c r="AF134" s="1">
        <f t="shared" ref="AF134:AF197" si="89">AC134-AD134</f>
        <v>0.26844454919878691</v>
      </c>
      <c r="AG134" s="1">
        <f t="shared" ref="AG134:AG197" si="90">AE134+AD134</f>
        <v>1.0737781967951476</v>
      </c>
      <c r="AH134" s="2">
        <f t="shared" ref="AH134:AH197" si="91">AF134/AG134</f>
        <v>0.25</v>
      </c>
      <c r="AI134" s="3"/>
      <c r="AJ134" s="3"/>
      <c r="AK134" s="4"/>
      <c r="AL134" s="4"/>
      <c r="AM134" s="3"/>
      <c r="AN134" s="3"/>
      <c r="AO134" s="3"/>
      <c r="AP134" s="3"/>
    </row>
    <row r="135" spans="1:42" x14ac:dyDescent="0.25">
      <c r="A135" s="1">
        <f t="shared" ref="A135:A198" si="92">1+A134</f>
        <v>130</v>
      </c>
      <c r="B135" s="1">
        <v>0.6</v>
      </c>
      <c r="C135" s="1">
        <v>0.3</v>
      </c>
      <c r="D135" s="10">
        <f>D134*J$2</f>
        <v>2.0656134530587095E-3</v>
      </c>
      <c r="E135" s="10">
        <f>E134</f>
        <v>5.1640336326467711E-3</v>
      </c>
      <c r="F135" s="10">
        <f t="shared" si="71"/>
        <v>97.781405046944499</v>
      </c>
      <c r="G135" s="10">
        <f t="shared" si="72"/>
        <v>99.246427964789575</v>
      </c>
      <c r="H135" s="10">
        <f t="shared" si="73"/>
        <v>96.823536709564394</v>
      </c>
      <c r="I135" s="10">
        <f t="shared" si="74"/>
        <v>96.823536709564436</v>
      </c>
      <c r="J135" s="2">
        <f t="shared" si="66"/>
        <v>0.20252326896364958</v>
      </c>
      <c r="K135" s="2">
        <f t="shared" si="75"/>
        <v>0.17795365837080146</v>
      </c>
      <c r="L135" s="2">
        <f t="shared" si="76"/>
        <v>0.19011166853685624</v>
      </c>
      <c r="M135" s="10">
        <f t="shared" si="77"/>
        <v>7.1149423328553665E-3</v>
      </c>
      <c r="N135" s="10">
        <f t="shared" si="78"/>
        <v>7.2251943317780485E-3</v>
      </c>
      <c r="O135" s="10">
        <f t="shared" si="67"/>
        <v>6.8003031511178888E-3</v>
      </c>
      <c r="P135" s="10">
        <f t="shared" si="79"/>
        <v>6.8396668082371086E-3</v>
      </c>
      <c r="R135" s="10">
        <f t="shared" si="80"/>
        <v>1</v>
      </c>
      <c r="S135" s="10">
        <f t="shared" si="68"/>
        <v>6.5800071129931666E-3</v>
      </c>
      <c r="T135" s="10">
        <f t="shared" si="69"/>
        <v>6.5800071129931666E-3</v>
      </c>
      <c r="U135" s="2">
        <f t="shared" si="70"/>
        <v>0.25</v>
      </c>
      <c r="V135" s="2">
        <f t="shared" si="81"/>
        <v>0.25</v>
      </c>
      <c r="X135" s="10">
        <f t="shared" si="82"/>
        <v>-1.0321297514259142E-2</v>
      </c>
      <c r="Y135" s="10">
        <f t="shared" si="83"/>
        <v>-4.2381970741479091E-2</v>
      </c>
      <c r="Z135" s="10">
        <f t="shared" si="84"/>
        <v>1.0321297514258809E-2</v>
      </c>
      <c r="AA135" s="10">
        <f t="shared" si="85"/>
        <v>-2.8034331139329516E-2</v>
      </c>
      <c r="AB135" s="29"/>
      <c r="AC135" s="1">
        <f t="shared" si="86"/>
        <v>0.71449047765417972</v>
      </c>
      <c r="AD135" s="1">
        <f t="shared" si="87"/>
        <v>0.45520156911921178</v>
      </c>
      <c r="AE135" s="1">
        <f t="shared" si="88"/>
        <v>0.58195406502066016</v>
      </c>
      <c r="AF135" s="1">
        <f t="shared" si="89"/>
        <v>0.25928890853496794</v>
      </c>
      <c r="AG135" s="1">
        <f t="shared" si="90"/>
        <v>1.037155634139872</v>
      </c>
      <c r="AH135" s="2">
        <f t="shared" si="91"/>
        <v>0.24999999999999994</v>
      </c>
      <c r="AI135" s="3"/>
      <c r="AJ135" s="3"/>
      <c r="AK135" s="4"/>
      <c r="AL135" s="4"/>
      <c r="AM135" s="3"/>
      <c r="AN135" s="3"/>
      <c r="AO135" s="3"/>
      <c r="AP135" s="3"/>
    </row>
    <row r="136" spans="1:42" x14ac:dyDescent="0.25">
      <c r="A136" s="1">
        <f t="shared" si="92"/>
        <v>131</v>
      </c>
      <c r="B136" s="1">
        <v>0.6</v>
      </c>
      <c r="C136" s="1">
        <v>0.3</v>
      </c>
      <c r="D136" s="10">
        <f>D135</f>
        <v>2.0656134530587095E-3</v>
      </c>
      <c r="E136" s="10">
        <f>E135</f>
        <v>5.1640336326467711E-3</v>
      </c>
      <c r="F136" s="10">
        <f t="shared" si="71"/>
        <v>99.237290380350842</v>
      </c>
      <c r="G136" s="10">
        <f t="shared" si="72"/>
        <v>97.768729635566999</v>
      </c>
      <c r="H136" s="10">
        <f t="shared" si="73"/>
        <v>96.823536709564394</v>
      </c>
      <c r="I136" s="10">
        <f t="shared" si="74"/>
        <v>96.823536709564436</v>
      </c>
      <c r="J136" s="2">
        <f t="shared" si="66"/>
        <v>0.21485939646255958</v>
      </c>
      <c r="K136" s="2">
        <f t="shared" si="75"/>
        <v>0.23999699991296297</v>
      </c>
      <c r="L136" s="2">
        <f t="shared" si="76"/>
        <v>0.22729949430346008</v>
      </c>
      <c r="M136" s="10">
        <f t="shared" si="77"/>
        <v>6.8712230889053276E-3</v>
      </c>
      <c r="N136" s="10">
        <f t="shared" si="78"/>
        <v>6.7697937528042448E-3</v>
      </c>
      <c r="O136" s="10">
        <f t="shared" si="67"/>
        <v>6.7215420632269355E-3</v>
      </c>
      <c r="P136" s="10">
        <f t="shared" si="79"/>
        <v>6.6841968113556163E-3</v>
      </c>
      <c r="R136" s="10">
        <f t="shared" si="80"/>
        <v>1</v>
      </c>
      <c r="S136" s="10">
        <f t="shared" si="68"/>
        <v>6.5647555652898603E-3</v>
      </c>
      <c r="T136" s="10">
        <f t="shared" si="69"/>
        <v>6.5647555652898603E-3</v>
      </c>
      <c r="U136" s="2">
        <f t="shared" si="70"/>
        <v>0.24999999999999978</v>
      </c>
      <c r="V136" s="2">
        <f t="shared" si="81"/>
        <v>0.25</v>
      </c>
      <c r="X136" s="10">
        <f t="shared" si="82"/>
        <v>1.0239948653419262E-2</v>
      </c>
      <c r="Y136" s="10">
        <f t="shared" si="83"/>
        <v>-1.3324879496961706E-2</v>
      </c>
      <c r="Z136" s="10">
        <f t="shared" si="84"/>
        <v>-1.0239948653419484E-2</v>
      </c>
      <c r="AA136" s="10">
        <f t="shared" si="85"/>
        <v>-2.7926168430506881E-2</v>
      </c>
      <c r="AB136" s="29"/>
      <c r="AC136" s="1">
        <f t="shared" si="86"/>
        <v>0.70986689011396342</v>
      </c>
      <c r="AD136" s="1">
        <f t="shared" si="87"/>
        <v>0.45120761685494287</v>
      </c>
      <c r="AE136" s="1">
        <f t="shared" si="88"/>
        <v>0.58342947618113883</v>
      </c>
      <c r="AF136" s="1">
        <f t="shared" si="89"/>
        <v>0.25865927325902055</v>
      </c>
      <c r="AG136" s="1">
        <f t="shared" si="90"/>
        <v>1.0346370930360818</v>
      </c>
      <c r="AH136" s="2">
        <f t="shared" si="91"/>
        <v>0.25000000000000011</v>
      </c>
      <c r="AI136" s="3"/>
      <c r="AJ136" s="3"/>
      <c r="AK136" s="4"/>
      <c r="AL136" s="4"/>
      <c r="AM136" s="3"/>
      <c r="AN136" s="3"/>
      <c r="AO136" s="3"/>
      <c r="AP136" s="3"/>
    </row>
    <row r="137" spans="1:42" x14ac:dyDescent="0.25">
      <c r="A137" s="1">
        <f t="shared" si="92"/>
        <v>132</v>
      </c>
      <c r="B137" s="1">
        <v>0.6</v>
      </c>
      <c r="C137" s="1">
        <v>0.3</v>
      </c>
      <c r="D137" s="10">
        <f>D136</f>
        <v>2.0656134530587095E-3</v>
      </c>
      <c r="E137" s="10">
        <f>J$2*E136</f>
        <v>4.5688064600133737E-3</v>
      </c>
      <c r="F137" s="10">
        <f t="shared" si="71"/>
        <v>97.725570262588136</v>
      </c>
      <c r="G137" s="10">
        <f t="shared" si="72"/>
        <v>99.258078598156729</v>
      </c>
      <c r="H137" s="10">
        <f t="shared" si="73"/>
        <v>96.823536709564394</v>
      </c>
      <c r="I137" s="10">
        <f t="shared" si="74"/>
        <v>109.43777206936807</v>
      </c>
      <c r="J137" s="2">
        <f t="shared" si="66"/>
        <v>0.19091449097062263</v>
      </c>
      <c r="K137" s="2">
        <f t="shared" si="75"/>
        <v>0.16598404081835261</v>
      </c>
      <c r="L137" s="2">
        <f t="shared" si="76"/>
        <v>0.17831741309378124</v>
      </c>
      <c r="M137" s="10">
        <f t="shared" si="77"/>
        <v>6.6534114713898323E-3</v>
      </c>
      <c r="N137" s="10">
        <f t="shared" si="78"/>
        <v>6.7533507765459777E-3</v>
      </c>
      <c r="O137" s="10">
        <f t="shared" si="67"/>
        <v>6.2954165192768401E-3</v>
      </c>
      <c r="P137" s="10">
        <f t="shared" si="79"/>
        <v>6.3307445863322346E-3</v>
      </c>
      <c r="R137" s="10">
        <f t="shared" si="80"/>
        <v>1.0000000000000002</v>
      </c>
      <c r="S137" s="10">
        <f t="shared" si="68"/>
        <v>6.0361874610807224E-3</v>
      </c>
      <c r="T137" s="10">
        <f t="shared" si="69"/>
        <v>6.0361874610807206E-3</v>
      </c>
      <c r="U137" s="2">
        <f t="shared" si="70"/>
        <v>0.25</v>
      </c>
      <c r="V137" s="2">
        <f t="shared" si="81"/>
        <v>0.25</v>
      </c>
      <c r="X137" s="10">
        <f t="shared" si="82"/>
        <v>-1.05776510172233E-2</v>
      </c>
      <c r="Y137" s="10">
        <f t="shared" si="83"/>
        <v>-5.1319518199421821E-2</v>
      </c>
      <c r="Z137" s="10">
        <f t="shared" si="84"/>
        <v>1.0577651017223522E-2</v>
      </c>
      <c r="AA137" s="10">
        <f t="shared" si="85"/>
        <v>-3.6442544422302214E-2</v>
      </c>
      <c r="AB137" s="29"/>
      <c r="AC137" s="1">
        <f t="shared" si="86"/>
        <v>0.65535420335000993</v>
      </c>
      <c r="AD137" s="1">
        <f t="shared" si="87"/>
        <v>0.41754815709177862</v>
      </c>
      <c r="AE137" s="1">
        <f t="shared" si="88"/>
        <v>0.53367602794114599</v>
      </c>
      <c r="AF137" s="1">
        <f t="shared" si="89"/>
        <v>0.23780604625823132</v>
      </c>
      <c r="AG137" s="1">
        <f t="shared" si="90"/>
        <v>0.95122418503292461</v>
      </c>
      <c r="AH137" s="2">
        <f t="shared" si="91"/>
        <v>0.25000000000000017</v>
      </c>
      <c r="AI137" s="3"/>
      <c r="AJ137" s="3"/>
      <c r="AK137" s="4"/>
      <c r="AL137" s="4"/>
      <c r="AM137" s="3"/>
      <c r="AN137" s="3"/>
      <c r="AO137" s="3"/>
      <c r="AP137" s="3"/>
    </row>
    <row r="138" spans="1:42" x14ac:dyDescent="0.25">
      <c r="A138" s="1">
        <f t="shared" si="92"/>
        <v>133</v>
      </c>
      <c r="B138" s="1">
        <v>0.6</v>
      </c>
      <c r="C138" s="1">
        <v>0.3</v>
      </c>
      <c r="D138" s="10">
        <f>D137*J$2</f>
        <v>1.8275225840053504E-3</v>
      </c>
      <c r="E138" s="10">
        <f>E137</f>
        <v>4.5688064600133737E-3</v>
      </c>
      <c r="F138" s="10">
        <f t="shared" si="71"/>
        <v>99.201993792156514</v>
      </c>
      <c r="G138" s="10">
        <f t="shared" si="72"/>
        <v>97.758502158251645</v>
      </c>
      <c r="H138" s="10">
        <f t="shared" si="73"/>
        <v>109.43777206936802</v>
      </c>
      <c r="I138" s="10">
        <f t="shared" si="74"/>
        <v>109.43777206936807</v>
      </c>
      <c r="J138" s="2">
        <f t="shared" si="66"/>
        <v>0.18612113680260944</v>
      </c>
      <c r="K138" s="2">
        <f t="shared" si="75"/>
        <v>0.21067206131635041</v>
      </c>
      <c r="L138" s="2">
        <f t="shared" si="76"/>
        <v>0.1982708585711157</v>
      </c>
      <c r="M138" s="10">
        <f t="shared" si="77"/>
        <v>6.362719141880256E-3</v>
      </c>
      <c r="N138" s="10">
        <f t="shared" si="78"/>
        <v>6.2644810915419092E-3</v>
      </c>
      <c r="O138" s="10">
        <f t="shared" si="67"/>
        <v>6.0758655846055252E-3</v>
      </c>
      <c r="P138" s="10">
        <f t="shared" si="79"/>
        <v>6.0405508467285393E-3</v>
      </c>
      <c r="R138" s="10">
        <f t="shared" si="80"/>
        <v>1.0000000000000002</v>
      </c>
      <c r="S138" s="10">
        <f t="shared" si="68"/>
        <v>5.8081898208384814E-3</v>
      </c>
      <c r="T138" s="10">
        <f t="shared" si="69"/>
        <v>5.8081898208384806E-3</v>
      </c>
      <c r="U138" s="2">
        <f t="shared" si="70"/>
        <v>0.25</v>
      </c>
      <c r="V138" s="2">
        <f t="shared" si="81"/>
        <v>0.24999999999999978</v>
      </c>
      <c r="X138" s="10">
        <f t="shared" si="82"/>
        <v>1.0243238562680057E-2</v>
      </c>
      <c r="Y138" s="10">
        <f t="shared" si="83"/>
        <v>-3.4263610166481606E-2</v>
      </c>
      <c r="Z138" s="10">
        <f t="shared" si="84"/>
        <v>-1.0243238562679835E-2</v>
      </c>
      <c r="AA138" s="10">
        <f t="shared" si="85"/>
        <v>-4.8316073690580774E-2</v>
      </c>
      <c r="AB138" s="29"/>
      <c r="AC138" s="1">
        <f t="shared" si="86"/>
        <v>0.62793356021537605</v>
      </c>
      <c r="AD138" s="1">
        <f t="shared" si="87"/>
        <v>0.39913677067808395</v>
      </c>
      <c r="AE138" s="1">
        <f t="shared" si="88"/>
        <v>0.51605038747108356</v>
      </c>
      <c r="AF138" s="1">
        <f t="shared" si="89"/>
        <v>0.2287967895372921</v>
      </c>
      <c r="AG138" s="1">
        <f t="shared" si="90"/>
        <v>0.91518715814916751</v>
      </c>
      <c r="AH138" s="2">
        <f t="shared" si="91"/>
        <v>0.25000000000000022</v>
      </c>
      <c r="AI138" s="3"/>
      <c r="AJ138" s="3"/>
      <c r="AK138" s="4"/>
      <c r="AL138" s="4"/>
      <c r="AM138" s="3"/>
      <c r="AN138" s="3"/>
      <c r="AO138" s="3"/>
      <c r="AP138" s="3"/>
    </row>
    <row r="139" spans="1:42" x14ac:dyDescent="0.25">
      <c r="A139" s="1">
        <f t="shared" si="92"/>
        <v>134</v>
      </c>
      <c r="B139" s="1">
        <v>0.6</v>
      </c>
      <c r="C139" s="1">
        <v>0.3</v>
      </c>
      <c r="D139" s="10">
        <f>D138</f>
        <v>1.8275225840053504E-3</v>
      </c>
      <c r="E139" s="10">
        <f>E138</f>
        <v>4.5688064600133737E-3</v>
      </c>
      <c r="F139" s="10">
        <f t="shared" si="71"/>
        <v>97.726080391466994</v>
      </c>
      <c r="G139" s="10">
        <f t="shared" si="72"/>
        <v>99.212939492132193</v>
      </c>
      <c r="H139" s="10">
        <f t="shared" si="73"/>
        <v>109.43777206936802</v>
      </c>
      <c r="I139" s="10">
        <f t="shared" si="74"/>
        <v>109.43777206936807</v>
      </c>
      <c r="J139" s="2">
        <f t="shared" si="66"/>
        <v>0.23273032699115315</v>
      </c>
      <c r="K139" s="2">
        <f t="shared" si="75"/>
        <v>0.20759385164322386</v>
      </c>
      <c r="L139" s="2">
        <f t="shared" si="76"/>
        <v>0.22003263061689582</v>
      </c>
      <c r="M139" s="10">
        <f t="shared" si="77"/>
        <v>6.0142600837892676E-3</v>
      </c>
      <c r="N139" s="10">
        <f t="shared" si="78"/>
        <v>6.1030660078103226E-3</v>
      </c>
      <c r="O139" s="10">
        <f t="shared" si="67"/>
        <v>5.8917440660112442E-3</v>
      </c>
      <c r="P139" s="10">
        <f t="shared" si="79"/>
        <v>5.9242479035405745E-3</v>
      </c>
      <c r="R139" s="10">
        <f t="shared" si="80"/>
        <v>1.0000000000000002</v>
      </c>
      <c r="S139" s="10">
        <f t="shared" si="68"/>
        <v>5.8216722686678267E-3</v>
      </c>
      <c r="T139" s="10">
        <f t="shared" si="69"/>
        <v>5.8216722686678258E-3</v>
      </c>
      <c r="U139" s="2">
        <f t="shared" si="70"/>
        <v>0.25000000000000022</v>
      </c>
      <c r="V139" s="2">
        <f t="shared" si="81"/>
        <v>0.25000000000000022</v>
      </c>
      <c r="X139" s="10">
        <f t="shared" si="82"/>
        <v>-1.030046563813336E-2</v>
      </c>
      <c r="Y139" s="10">
        <f t="shared" si="83"/>
        <v>-2.2071178083494125E-2</v>
      </c>
      <c r="Z139" s="10">
        <f t="shared" si="84"/>
        <v>1.0300465638133138E-2</v>
      </c>
      <c r="AA139" s="10">
        <f t="shared" si="85"/>
        <v>-7.1924234783284913E-3</v>
      </c>
      <c r="AB139" s="29"/>
      <c r="AC139" s="1">
        <f t="shared" si="86"/>
        <v>0.63188133783029787</v>
      </c>
      <c r="AD139" s="1">
        <f t="shared" si="87"/>
        <v>0.40257845169530365</v>
      </c>
      <c r="AE139" s="1">
        <f t="shared" si="88"/>
        <v>0.51463309284467307</v>
      </c>
      <c r="AF139" s="1">
        <f t="shared" si="89"/>
        <v>0.22930288613499422</v>
      </c>
      <c r="AG139" s="1">
        <f t="shared" si="90"/>
        <v>0.91721154453997666</v>
      </c>
      <c r="AH139" s="2">
        <f t="shared" si="91"/>
        <v>0.25000000000000006</v>
      </c>
      <c r="AI139" s="3"/>
      <c r="AJ139" s="3"/>
      <c r="AK139" s="4"/>
      <c r="AL139" s="4"/>
      <c r="AM139" s="3"/>
      <c r="AN139" s="3"/>
      <c r="AO139" s="3"/>
      <c r="AP139" s="3"/>
    </row>
    <row r="140" spans="1:42" x14ac:dyDescent="0.25">
      <c r="A140" s="1">
        <f t="shared" si="92"/>
        <v>135</v>
      </c>
      <c r="B140" s="1">
        <v>0.6</v>
      </c>
      <c r="C140" s="1">
        <v>0.3</v>
      </c>
      <c r="D140" s="10">
        <f>D139</f>
        <v>1.8275225840053504E-3</v>
      </c>
      <c r="E140" s="10">
        <f>J$2*E139</f>
        <v>4.0421875522063918E-3</v>
      </c>
      <c r="F140" s="10">
        <f t="shared" si="71"/>
        <v>99.214712853096572</v>
      </c>
      <c r="G140" s="10">
        <f t="shared" si="72"/>
        <v>97.701658145842018</v>
      </c>
      <c r="H140" s="10">
        <f t="shared" si="73"/>
        <v>109.43777206936802</v>
      </c>
      <c r="I140" s="10">
        <f t="shared" si="74"/>
        <v>123.69539847973643</v>
      </c>
      <c r="J140" s="2">
        <f t="shared" si="66"/>
        <v>0.17381539772663057</v>
      </c>
      <c r="K140" s="2">
        <f t="shared" si="75"/>
        <v>0.19875595483493425</v>
      </c>
      <c r="L140" s="2">
        <f t="shared" si="76"/>
        <v>0.18615458825508391</v>
      </c>
      <c r="M140" s="10">
        <f t="shared" si="77"/>
        <v>5.9530633909109518E-3</v>
      </c>
      <c r="N140" s="10">
        <f t="shared" si="78"/>
        <v>5.8638475434124038E-3</v>
      </c>
      <c r="O140" s="10">
        <f t="shared" si="67"/>
        <v>5.6278380068708212E-3</v>
      </c>
      <c r="P140" s="10">
        <f t="shared" si="79"/>
        <v>5.5960908708141809E-3</v>
      </c>
      <c r="R140" s="10">
        <f t="shared" si="80"/>
        <v>1</v>
      </c>
      <c r="S140" s="10">
        <f t="shared" si="68"/>
        <v>5.3318033472808902E-3</v>
      </c>
      <c r="T140" s="10">
        <f t="shared" si="69"/>
        <v>5.3318033472808902E-3</v>
      </c>
      <c r="U140" s="2">
        <f t="shared" si="70"/>
        <v>0.25</v>
      </c>
      <c r="V140" s="2">
        <f t="shared" si="81"/>
        <v>0.25</v>
      </c>
      <c r="X140" s="10">
        <f t="shared" si="82"/>
        <v>1.0512036690225157E-2</v>
      </c>
      <c r="Y140" s="10">
        <f t="shared" si="83"/>
        <v>-4.2642760307823102E-2</v>
      </c>
      <c r="Z140" s="10">
        <f t="shared" si="84"/>
        <v>-1.0512036690224824E-2</v>
      </c>
      <c r="AA140" s="10">
        <f t="shared" si="85"/>
        <v>-5.7242750938096387E-2</v>
      </c>
      <c r="AB140" s="29"/>
      <c r="AC140" s="1">
        <f t="shared" si="86"/>
        <v>0.57624555479168671</v>
      </c>
      <c r="AD140" s="1">
        <f t="shared" si="87"/>
        <v>0.36626168158637734</v>
      </c>
      <c r="AE140" s="1">
        <f t="shared" si="88"/>
        <v>0.47367381123485969</v>
      </c>
      <c r="AF140" s="1">
        <f t="shared" si="89"/>
        <v>0.20998387320530937</v>
      </c>
      <c r="AG140" s="1">
        <f t="shared" si="90"/>
        <v>0.83993549282123703</v>
      </c>
      <c r="AH140" s="2">
        <f t="shared" si="91"/>
        <v>0.25000000000000011</v>
      </c>
      <c r="AI140" s="3"/>
      <c r="AJ140" s="3"/>
      <c r="AK140" s="4"/>
      <c r="AL140" s="4"/>
      <c r="AM140" s="3"/>
      <c r="AN140" s="3"/>
      <c r="AO140" s="3"/>
      <c r="AP140" s="3"/>
    </row>
    <row r="141" spans="1:42" x14ac:dyDescent="0.25">
      <c r="A141" s="1">
        <f t="shared" si="92"/>
        <v>136</v>
      </c>
      <c r="B141" s="1">
        <v>0.6</v>
      </c>
      <c r="C141" s="1">
        <v>0.3</v>
      </c>
      <c r="D141" s="10">
        <f>D140*J$2</f>
        <v>1.6168750208825577E-3</v>
      </c>
      <c r="E141" s="10">
        <f>E140</f>
        <v>4.0421875522063918E-3</v>
      </c>
      <c r="F141" s="10">
        <f t="shared" si="71"/>
        <v>97.715183904687237</v>
      </c>
      <c r="G141" s="10">
        <f t="shared" si="72"/>
        <v>99.178318819286801</v>
      </c>
      <c r="H141" s="10">
        <f t="shared" si="73"/>
        <v>123.69539847973635</v>
      </c>
      <c r="I141" s="10">
        <f t="shared" si="74"/>
        <v>123.69539847973643</v>
      </c>
      <c r="J141" s="2">
        <f t="shared" si="66"/>
        <v>0.20251828157877982</v>
      </c>
      <c r="K141" s="2">
        <f t="shared" si="75"/>
        <v>0.17796349174875892</v>
      </c>
      <c r="L141" s="2">
        <f t="shared" si="76"/>
        <v>0.19011424471457405</v>
      </c>
      <c r="M141" s="10">
        <f t="shared" si="77"/>
        <v>5.5692933904121803E-3</v>
      </c>
      <c r="N141" s="10">
        <f t="shared" si="78"/>
        <v>5.6555421372642151E-3</v>
      </c>
      <c r="O141" s="10">
        <f t="shared" si="67"/>
        <v>5.3230054899828872E-3</v>
      </c>
      <c r="P141" s="10">
        <f t="shared" si="79"/>
        <v>5.3537992486481032E-3</v>
      </c>
      <c r="R141" s="10">
        <f t="shared" si="80"/>
        <v>1</v>
      </c>
      <c r="S141" s="10">
        <f t="shared" si="68"/>
        <v>5.150548217839104E-3</v>
      </c>
      <c r="T141" s="10">
        <f t="shared" si="69"/>
        <v>5.150548217839104E-3</v>
      </c>
      <c r="U141" s="2">
        <f t="shared" si="70"/>
        <v>0.25</v>
      </c>
      <c r="V141" s="2">
        <f t="shared" si="81"/>
        <v>0.25</v>
      </c>
      <c r="X141" s="10">
        <f t="shared" si="82"/>
        <v>-1.0315050552013649E-2</v>
      </c>
      <c r="Y141" s="10">
        <f t="shared" si="83"/>
        <v>-4.2379335848121036E-2</v>
      </c>
      <c r="Z141" s="10">
        <f t="shared" si="84"/>
        <v>1.031505055201376E-2</v>
      </c>
      <c r="AA141" s="10">
        <f t="shared" si="85"/>
        <v>-2.8040436071507968E-2</v>
      </c>
      <c r="AB141" s="29"/>
      <c r="AC141" s="1">
        <f t="shared" si="86"/>
        <v>0.55889060579651217</v>
      </c>
      <c r="AD141" s="1">
        <f t="shared" si="87"/>
        <v>0.35606870988469952</v>
      </c>
      <c r="AE141" s="1">
        <f t="shared" si="88"/>
        <v>0.45521887376255116</v>
      </c>
      <c r="AF141" s="1">
        <f t="shared" si="89"/>
        <v>0.20282189591181266</v>
      </c>
      <c r="AG141" s="1">
        <f t="shared" si="90"/>
        <v>0.81128758364725062</v>
      </c>
      <c r="AH141" s="2">
        <f t="shared" si="91"/>
        <v>0.25</v>
      </c>
      <c r="AI141" s="3"/>
      <c r="AJ141" s="3"/>
      <c r="AK141" s="3"/>
      <c r="AL141" s="3"/>
      <c r="AM141" s="3"/>
      <c r="AN141" s="3"/>
      <c r="AO141" s="3"/>
      <c r="AP141" s="3"/>
    </row>
    <row r="142" spans="1:42" x14ac:dyDescent="0.25">
      <c r="A142" s="1">
        <f t="shared" si="92"/>
        <v>137</v>
      </c>
      <c r="B142" s="1">
        <v>0.6</v>
      </c>
      <c r="C142" s="1">
        <v>0.3</v>
      </c>
      <c r="D142" s="10">
        <f>D141</f>
        <v>1.6168750208825577E-3</v>
      </c>
      <c r="E142" s="10">
        <f>E141</f>
        <v>4.0421875522063918E-3</v>
      </c>
      <c r="F142" s="10">
        <f t="shared" si="71"/>
        <v>99.169205641899993</v>
      </c>
      <c r="G142" s="10">
        <f t="shared" si="72"/>
        <v>97.702525338059559</v>
      </c>
      <c r="H142" s="10">
        <f t="shared" si="73"/>
        <v>123.69539847973635</v>
      </c>
      <c r="I142" s="10">
        <f t="shared" si="74"/>
        <v>123.69539847973643</v>
      </c>
      <c r="J142" s="2">
        <f t="shared" si="66"/>
        <v>0.21486474401873545</v>
      </c>
      <c r="K142" s="2">
        <f t="shared" si="75"/>
        <v>0.23998718763130777</v>
      </c>
      <c r="L142" s="2">
        <f t="shared" si="76"/>
        <v>0.22729741689607619</v>
      </c>
      <c r="M142" s="10">
        <f t="shared" si="77"/>
        <v>5.3784848329277756E-3</v>
      </c>
      <c r="N142" s="10">
        <f t="shared" si="78"/>
        <v>5.2991383684949621E-3</v>
      </c>
      <c r="O142" s="10">
        <f t="shared" si="67"/>
        <v>5.2613240916459404E-3</v>
      </c>
      <c r="P142" s="10">
        <f t="shared" si="79"/>
        <v>5.2321095783944716E-3</v>
      </c>
      <c r="R142" s="10">
        <f t="shared" si="80"/>
        <v>1</v>
      </c>
      <c r="S142" s="10">
        <f t="shared" si="68"/>
        <v>5.1386171521111178E-3</v>
      </c>
      <c r="T142" s="10">
        <f t="shared" si="69"/>
        <v>5.1386171521111178E-3</v>
      </c>
      <c r="U142" s="2">
        <f t="shared" si="70"/>
        <v>0.25</v>
      </c>
      <c r="V142" s="2">
        <f t="shared" si="81"/>
        <v>0.25</v>
      </c>
      <c r="X142" s="10">
        <f t="shared" si="82"/>
        <v>1.0233791818020643E-2</v>
      </c>
      <c r="Y142" s="10">
        <f t="shared" si="83"/>
        <v>-1.332732980257656E-2</v>
      </c>
      <c r="Z142" s="10">
        <f t="shared" si="84"/>
        <v>-1.0233791818020643E-2</v>
      </c>
      <c r="AA142" s="10">
        <f t="shared" si="85"/>
        <v>-2.7919897750955602E-2</v>
      </c>
      <c r="AB142" s="29"/>
      <c r="AC142" s="1">
        <f t="shared" si="86"/>
        <v>0.5552761431837876</v>
      </c>
      <c r="AD142" s="1">
        <f t="shared" si="87"/>
        <v>0.35294645246790235</v>
      </c>
      <c r="AE142" s="1">
        <f t="shared" si="88"/>
        <v>0.4563723103956383</v>
      </c>
      <c r="AF142" s="1">
        <f t="shared" si="89"/>
        <v>0.20232969071588525</v>
      </c>
      <c r="AG142" s="1">
        <f t="shared" si="90"/>
        <v>0.80931876286354065</v>
      </c>
      <c r="AH142" s="2">
        <f t="shared" si="91"/>
        <v>0.25000000000000011</v>
      </c>
      <c r="AI142" s="3"/>
      <c r="AJ142" s="3"/>
      <c r="AK142" s="4"/>
      <c r="AL142" s="4"/>
      <c r="AM142" s="3"/>
      <c r="AN142" s="3"/>
      <c r="AO142" s="3"/>
      <c r="AP142" s="3"/>
    </row>
    <row r="143" spans="1:42" x14ac:dyDescent="0.25">
      <c r="A143" s="1">
        <f t="shared" si="92"/>
        <v>138</v>
      </c>
      <c r="B143" s="1">
        <v>0.6</v>
      </c>
      <c r="C143" s="1">
        <v>0.3</v>
      </c>
      <c r="D143" s="10">
        <f>D142</f>
        <v>1.6168750208825577E-3</v>
      </c>
      <c r="E143" s="10">
        <f>J$2*E142</f>
        <v>3.5762688461888742E-3</v>
      </c>
      <c r="F143" s="10">
        <f t="shared" si="71"/>
        <v>97.659433739133604</v>
      </c>
      <c r="G143" s="10">
        <f t="shared" si="72"/>
        <v>99.189968205328029</v>
      </c>
      <c r="H143" s="10">
        <f t="shared" si="73"/>
        <v>123.69539847973635</v>
      </c>
      <c r="I143" s="10">
        <f t="shared" si="74"/>
        <v>139.81051802993935</v>
      </c>
      <c r="J143" s="2">
        <f t="shared" si="66"/>
        <v>0.19090929010131519</v>
      </c>
      <c r="K143" s="2">
        <f t="shared" si="75"/>
        <v>0.16599387367994223</v>
      </c>
      <c r="L143" s="2">
        <f t="shared" si="76"/>
        <v>0.17831988832235002</v>
      </c>
      <c r="M143" s="10">
        <f t="shared" si="77"/>
        <v>5.20802623537037E-3</v>
      </c>
      <c r="N143" s="10">
        <f t="shared" si="78"/>
        <v>5.2862075257195393E-3</v>
      </c>
      <c r="O143" s="10">
        <f t="shared" si="67"/>
        <v>4.9278012274958129E-3</v>
      </c>
      <c r="P143" s="10">
        <f t="shared" si="79"/>
        <v>4.9554379982897512E-3</v>
      </c>
      <c r="R143" s="10">
        <f t="shared" si="80"/>
        <v>1</v>
      </c>
      <c r="S143" s="10">
        <f t="shared" si="68"/>
        <v>4.7248704339770123E-3</v>
      </c>
      <c r="T143" s="10">
        <f t="shared" si="69"/>
        <v>4.7248704339770123E-3</v>
      </c>
      <c r="U143" s="2">
        <f t="shared" si="70"/>
        <v>0.25000000000000022</v>
      </c>
      <c r="V143" s="2">
        <f t="shared" si="81"/>
        <v>0.25000000000000022</v>
      </c>
      <c r="X143" s="10">
        <f t="shared" si="82"/>
        <v>-1.0571251634030165E-2</v>
      </c>
      <c r="Y143" s="10">
        <f t="shared" si="83"/>
        <v>-5.1316718378080273E-2</v>
      </c>
      <c r="Z143" s="10">
        <f t="shared" si="84"/>
        <v>1.0571251634029721E-2</v>
      </c>
      <c r="AA143" s="10">
        <f t="shared" si="85"/>
        <v>-3.6448800303690021E-2</v>
      </c>
      <c r="AB143" s="29"/>
      <c r="AC143" s="1">
        <f t="shared" si="86"/>
        <v>0.51263309211351993</v>
      </c>
      <c r="AD143" s="1">
        <f t="shared" si="87"/>
        <v>0.32661550827483105</v>
      </c>
      <c r="AE143" s="1">
        <f t="shared" si="88"/>
        <v>0.41745482707992393</v>
      </c>
      <c r="AF143" s="1">
        <f t="shared" si="89"/>
        <v>0.18601758383868888</v>
      </c>
      <c r="AG143" s="1">
        <f t="shared" si="90"/>
        <v>0.74407033535475497</v>
      </c>
      <c r="AH143" s="2">
        <f t="shared" si="91"/>
        <v>0.25000000000000017</v>
      </c>
      <c r="AI143" s="3"/>
      <c r="AJ143" s="3"/>
      <c r="AK143" s="4"/>
      <c r="AL143" s="4"/>
      <c r="AM143" s="3"/>
      <c r="AN143" s="3"/>
      <c r="AO143" s="3"/>
      <c r="AP143" s="3"/>
    </row>
    <row r="144" spans="1:42" x14ac:dyDescent="0.25">
      <c r="A144" s="1">
        <f t="shared" si="92"/>
        <v>139</v>
      </c>
      <c r="B144" s="1">
        <v>0.6</v>
      </c>
      <c r="C144" s="1">
        <v>0.3</v>
      </c>
      <c r="D144" s="10">
        <f>D143*J$2</f>
        <v>1.4305075384755505E-3</v>
      </c>
      <c r="E144" s="10">
        <f>E143</f>
        <v>3.5762688461888742E-3</v>
      </c>
      <c r="F144" s="10">
        <f t="shared" si="71"/>
        <v>99.133968367339719</v>
      </c>
      <c r="G144" s="10">
        <f t="shared" si="72"/>
        <v>97.692324431556983</v>
      </c>
      <c r="H144" s="10">
        <f t="shared" si="73"/>
        <v>139.81051802993929</v>
      </c>
      <c r="I144" s="10">
        <f t="shared" si="74"/>
        <v>139.81051802993935</v>
      </c>
      <c r="J144" s="2">
        <f t="shared" si="66"/>
        <v>0.18612604521476261</v>
      </c>
      <c r="K144" s="2">
        <f t="shared" si="75"/>
        <v>0.21066216118216907</v>
      </c>
      <c r="L144" s="2">
        <f t="shared" si="76"/>
        <v>0.19826851409026691</v>
      </c>
      <c r="M144" s="10">
        <f t="shared" si="77"/>
        <v>4.980450826432949E-3</v>
      </c>
      <c r="N144" s="10">
        <f t="shared" si="78"/>
        <v>4.9036008003167731E-3</v>
      </c>
      <c r="O144" s="10">
        <f t="shared" si="67"/>
        <v>4.7559165357111558E-3</v>
      </c>
      <c r="P144" s="10">
        <f t="shared" si="79"/>
        <v>4.7282904457305475E-3</v>
      </c>
      <c r="R144" s="10">
        <f t="shared" si="80"/>
        <v>1</v>
      </c>
      <c r="S144" s="10">
        <f t="shared" si="68"/>
        <v>4.5464089530707604E-3</v>
      </c>
      <c r="T144" s="10">
        <f t="shared" si="69"/>
        <v>4.5464089530707604E-3</v>
      </c>
      <c r="U144" s="2">
        <f t="shared" si="70"/>
        <v>0.25</v>
      </c>
      <c r="V144" s="2">
        <f t="shared" si="81"/>
        <v>0.25</v>
      </c>
      <c r="X144" s="10">
        <f t="shared" si="82"/>
        <v>1.0237081399983694E-2</v>
      </c>
      <c r="Y144" s="10">
        <f t="shared" si="83"/>
        <v>-3.4265871338683418E-2</v>
      </c>
      <c r="Z144" s="10">
        <f t="shared" si="84"/>
        <v>-1.0237081399983805E-2</v>
      </c>
      <c r="AA144" s="10">
        <f t="shared" si="85"/>
        <v>-4.8309944960391538E-2</v>
      </c>
      <c r="AB144" s="29"/>
      <c r="AC144" s="1">
        <f t="shared" si="86"/>
        <v>0.49118590544482965</v>
      </c>
      <c r="AD144" s="1">
        <f t="shared" si="87"/>
        <v>0.31221534148870339</v>
      </c>
      <c r="AE144" s="1">
        <f t="shared" si="88"/>
        <v>0.40366691433580126</v>
      </c>
      <c r="AF144" s="1">
        <f t="shared" si="89"/>
        <v>0.17897056395612626</v>
      </c>
      <c r="AG144" s="1">
        <f t="shared" si="90"/>
        <v>0.7158822558245046</v>
      </c>
      <c r="AH144" s="2">
        <f t="shared" si="91"/>
        <v>0.25000000000000017</v>
      </c>
      <c r="AI144" s="3"/>
      <c r="AJ144" s="3"/>
      <c r="AK144" s="4"/>
      <c r="AL144" s="4"/>
      <c r="AM144" s="3"/>
      <c r="AN144" s="3"/>
      <c r="AO144" s="3"/>
      <c r="AP144" s="3"/>
    </row>
    <row r="145" spans="1:42" x14ac:dyDescent="0.25">
      <c r="A145" s="1">
        <f t="shared" si="92"/>
        <v>140</v>
      </c>
      <c r="B145" s="1">
        <v>0.6</v>
      </c>
      <c r="C145" s="1">
        <v>0.3</v>
      </c>
      <c r="D145" s="10">
        <f>D144</f>
        <v>1.4305075384755505E-3</v>
      </c>
      <c r="E145" s="10">
        <f>E144</f>
        <v>3.5762688461888742E-3</v>
      </c>
      <c r="F145" s="10">
        <f t="shared" si="71"/>
        <v>97.659956665572551</v>
      </c>
      <c r="G145" s="10">
        <f t="shared" si="72"/>
        <v>99.144900493592161</v>
      </c>
      <c r="H145" s="10">
        <f t="shared" si="73"/>
        <v>139.81051802993929</v>
      </c>
      <c r="I145" s="10">
        <f t="shared" si="74"/>
        <v>139.81051802993935</v>
      </c>
      <c r="J145" s="2">
        <f t="shared" si="66"/>
        <v>0.2327248918563698</v>
      </c>
      <c r="K145" s="2">
        <f t="shared" si="75"/>
        <v>0.20760358549148283</v>
      </c>
      <c r="L145" s="2">
        <f t="shared" si="76"/>
        <v>0.2200349364018479</v>
      </c>
      <c r="M145" s="10">
        <f t="shared" si="77"/>
        <v>4.7077231902044421E-3</v>
      </c>
      <c r="N145" s="10">
        <f t="shared" si="78"/>
        <v>4.77719497960031E-3</v>
      </c>
      <c r="O145" s="10">
        <f t="shared" si="67"/>
        <v>4.6118210123983266E-3</v>
      </c>
      <c r="P145" s="10">
        <f t="shared" si="79"/>
        <v>4.6372484154455201E-3</v>
      </c>
      <c r="R145" s="10">
        <f t="shared" si="80"/>
        <v>1</v>
      </c>
      <c r="S145" s="10">
        <f t="shared" si="68"/>
        <v>4.5569560783169831E-3</v>
      </c>
      <c r="T145" s="10">
        <f t="shared" si="69"/>
        <v>4.5569560783169831E-3</v>
      </c>
      <c r="U145" s="2">
        <f t="shared" si="70"/>
        <v>0.25000000000000022</v>
      </c>
      <c r="V145" s="2">
        <f t="shared" si="81"/>
        <v>0.25000000000000022</v>
      </c>
      <c r="X145" s="10">
        <f t="shared" si="82"/>
        <v>-1.0294231534022202E-2</v>
      </c>
      <c r="Y145" s="10">
        <f t="shared" si="83"/>
        <v>-2.2068353209783731E-2</v>
      </c>
      <c r="Z145" s="10">
        <f t="shared" si="84"/>
        <v>1.0294231534022646E-2</v>
      </c>
      <c r="AA145" s="10">
        <f t="shared" si="85"/>
        <v>-7.1986603212335076E-3</v>
      </c>
      <c r="AB145" s="29"/>
      <c r="AC145" s="1">
        <f t="shared" si="86"/>
        <v>0.49427212311102675</v>
      </c>
      <c r="AD145" s="1">
        <f t="shared" si="87"/>
        <v>0.31490590509627447</v>
      </c>
      <c r="AE145" s="1">
        <f t="shared" si="88"/>
        <v>0.40255896696273458</v>
      </c>
      <c r="AF145" s="1">
        <f t="shared" si="89"/>
        <v>0.17936621801475228</v>
      </c>
      <c r="AG145" s="1">
        <f t="shared" si="90"/>
        <v>0.71746487205900911</v>
      </c>
      <c r="AH145" s="2">
        <f t="shared" si="91"/>
        <v>0.25</v>
      </c>
      <c r="AI145" s="3"/>
      <c r="AJ145" s="3"/>
      <c r="AK145" s="3"/>
      <c r="AL145" s="3"/>
      <c r="AM145" s="3"/>
      <c r="AN145" s="3"/>
      <c r="AO145" s="3"/>
      <c r="AP145" s="3"/>
    </row>
    <row r="146" spans="1:42" x14ac:dyDescent="0.25">
      <c r="A146" s="1">
        <f t="shared" si="92"/>
        <v>141</v>
      </c>
      <c r="B146" s="1">
        <v>0.6</v>
      </c>
      <c r="C146" s="1">
        <v>0.3</v>
      </c>
      <c r="D146" s="10">
        <f>D145</f>
        <v>1.4305075384755505E-3</v>
      </c>
      <c r="E146" s="10">
        <f>J$2*E145</f>
        <v>3.1640537939017599E-3</v>
      </c>
      <c r="F146" s="10">
        <f t="shared" si="71"/>
        <v>99.146684154304879</v>
      </c>
      <c r="G146" s="10">
        <f t="shared" si="72"/>
        <v>97.635566945183811</v>
      </c>
      <c r="H146" s="10">
        <f t="shared" si="73"/>
        <v>139.81051802993929</v>
      </c>
      <c r="I146" s="10">
        <f t="shared" si="74"/>
        <v>158.02512617316279</v>
      </c>
      <c r="J146" s="2">
        <f t="shared" si="66"/>
        <v>0.1738205154682777</v>
      </c>
      <c r="K146" s="2">
        <f t="shared" si="75"/>
        <v>0.1987460161776764</v>
      </c>
      <c r="L146" s="2">
        <f t="shared" si="76"/>
        <v>0.18615233575688039</v>
      </c>
      <c r="M146" s="10">
        <f t="shared" si="77"/>
        <v>4.6597899692416142E-3</v>
      </c>
      <c r="N146" s="10">
        <f t="shared" si="78"/>
        <v>4.5899979141763086E-3</v>
      </c>
      <c r="O146" s="10">
        <f t="shared" si="67"/>
        <v>4.4052198030953412E-3</v>
      </c>
      <c r="P146" s="10">
        <f t="shared" si="79"/>
        <v>4.3803846003554452E-3</v>
      </c>
      <c r="R146" s="10">
        <f t="shared" si="80"/>
        <v>1</v>
      </c>
      <c r="S146" s="10">
        <f t="shared" si="68"/>
        <v>4.173512624870041E-3</v>
      </c>
      <c r="T146" s="10">
        <f t="shared" si="69"/>
        <v>4.173512624870041E-3</v>
      </c>
      <c r="U146" s="2">
        <f t="shared" si="70"/>
        <v>0.25</v>
      </c>
      <c r="V146" s="2">
        <f t="shared" si="81"/>
        <v>0.25</v>
      </c>
      <c r="X146" s="10">
        <f t="shared" si="82"/>
        <v>1.0505712011416923E-2</v>
      </c>
      <c r="Y146" s="10">
        <f t="shared" si="83"/>
        <v>-4.26451947710762E-2</v>
      </c>
      <c r="Z146" s="10">
        <f t="shared" si="84"/>
        <v>-1.0505712011417034E-2</v>
      </c>
      <c r="AA146" s="10">
        <f t="shared" si="85"/>
        <v>-5.723645754255402E-2</v>
      </c>
      <c r="AB146" s="29"/>
      <c r="AC146" s="1">
        <f t="shared" si="86"/>
        <v>0.45075426511024563</v>
      </c>
      <c r="AD146" s="1">
        <f t="shared" si="87"/>
        <v>0.28649962324743311</v>
      </c>
      <c r="AE146" s="1">
        <f t="shared" si="88"/>
        <v>0.37051894420381692</v>
      </c>
      <c r="AF146" s="1">
        <f t="shared" si="89"/>
        <v>0.16425464186281252</v>
      </c>
      <c r="AG146" s="1">
        <f t="shared" si="90"/>
        <v>0.65701856745125009</v>
      </c>
      <c r="AH146" s="2">
        <f t="shared" si="91"/>
        <v>0.25</v>
      </c>
      <c r="AI146" s="3"/>
      <c r="AJ146" s="3"/>
      <c r="AK146" s="4"/>
      <c r="AL146" s="4"/>
      <c r="AM146" s="3"/>
      <c r="AN146" s="3"/>
      <c r="AO146" s="3"/>
      <c r="AP146" s="3"/>
    </row>
    <row r="147" spans="1:42" x14ac:dyDescent="0.25">
      <c r="A147" s="1">
        <f t="shared" si="92"/>
        <v>142</v>
      </c>
      <c r="B147" s="1">
        <v>0.6</v>
      </c>
      <c r="C147" s="1">
        <v>0.3</v>
      </c>
      <c r="D147" s="10">
        <f>D146*J$2</f>
        <v>1.2656215175607046E-3</v>
      </c>
      <c r="E147" s="10">
        <f>E146</f>
        <v>3.1640537939017599E-3</v>
      </c>
      <c r="F147" s="10">
        <f t="shared" si="71"/>
        <v>97.649088022093949</v>
      </c>
      <c r="G147" s="10">
        <f t="shared" si="72"/>
        <v>99.110337873435583</v>
      </c>
      <c r="H147" s="10">
        <f t="shared" si="73"/>
        <v>158.0251261731627</v>
      </c>
      <c r="I147" s="10">
        <f t="shared" si="74"/>
        <v>158.02512617316279</v>
      </c>
      <c r="J147" s="2">
        <f t="shared" si="66"/>
        <v>0.20251329330384671</v>
      </c>
      <c r="K147" s="2">
        <f t="shared" si="75"/>
        <v>0.17797332695458157</v>
      </c>
      <c r="L147" s="2">
        <f t="shared" si="76"/>
        <v>0.1901168212963642</v>
      </c>
      <c r="M147" s="10">
        <f t="shared" si="77"/>
        <v>4.3594209817248118E-3</v>
      </c>
      <c r="N147" s="10">
        <f t="shared" si="78"/>
        <v>4.4268922554972718E-3</v>
      </c>
      <c r="O147" s="10">
        <f t="shared" si="67"/>
        <v>4.1666359327445857E-3</v>
      </c>
      <c r="P147" s="10">
        <f t="shared" si="79"/>
        <v>4.1907255421058552E-3</v>
      </c>
      <c r="R147" s="10">
        <f t="shared" si="80"/>
        <v>1</v>
      </c>
      <c r="S147" s="10">
        <f t="shared" si="68"/>
        <v>4.0316289155053172E-3</v>
      </c>
      <c r="T147" s="10">
        <f t="shared" si="69"/>
        <v>4.0316289155053172E-3</v>
      </c>
      <c r="U147" s="2">
        <f t="shared" si="70"/>
        <v>0.25</v>
      </c>
      <c r="V147" s="2">
        <f t="shared" si="81"/>
        <v>0.25</v>
      </c>
      <c r="X147" s="10">
        <f t="shared" si="82"/>
        <v>-1.0308802469387923E-2</v>
      </c>
      <c r="Y147" s="10">
        <f t="shared" si="83"/>
        <v>-4.2376700582711813E-2</v>
      </c>
      <c r="Z147" s="10">
        <f t="shared" si="84"/>
        <v>1.0308802469388034E-2</v>
      </c>
      <c r="AA147" s="10">
        <f t="shared" si="85"/>
        <v>-2.8046542132095453E-2</v>
      </c>
      <c r="AB147" s="29"/>
      <c r="AC147" s="1">
        <f t="shared" si="86"/>
        <v>0.43717722753427046</v>
      </c>
      <c r="AD147" s="1">
        <f t="shared" si="87"/>
        <v>0.27852502936654189</v>
      </c>
      <c r="AE147" s="1">
        <f t="shared" si="88"/>
        <v>0.35608376330437208</v>
      </c>
      <c r="AF147" s="1">
        <f t="shared" si="89"/>
        <v>0.15865219816772858</v>
      </c>
      <c r="AG147" s="1">
        <f t="shared" si="90"/>
        <v>0.63460879267091397</v>
      </c>
      <c r="AH147" s="2">
        <f t="shared" si="91"/>
        <v>0.25000000000000011</v>
      </c>
      <c r="AI147" s="3"/>
      <c r="AJ147" s="3"/>
      <c r="AK147" s="4"/>
      <c r="AL147" s="4"/>
      <c r="AM147" s="3"/>
      <c r="AN147" s="3"/>
      <c r="AO147" s="3"/>
      <c r="AP147" s="3"/>
    </row>
    <row r="148" spans="1:42" x14ac:dyDescent="0.25">
      <c r="A148" s="1">
        <f t="shared" si="92"/>
        <v>143</v>
      </c>
      <c r="B148" s="1">
        <v>0.6</v>
      </c>
      <c r="C148" s="1">
        <v>0.3</v>
      </c>
      <c r="D148" s="10">
        <f>D147</f>
        <v>1.2656215175607046E-3</v>
      </c>
      <c r="E148" s="10">
        <f>E147</f>
        <v>3.1640537939017599E-3</v>
      </c>
      <c r="F148" s="10">
        <f t="shared" si="71"/>
        <v>99.101249054557698</v>
      </c>
      <c r="G148" s="10">
        <f t="shared" si="72"/>
        <v>97.636446273530865</v>
      </c>
      <c r="H148" s="10">
        <f t="shared" si="73"/>
        <v>158.0251261731627</v>
      </c>
      <c r="I148" s="10">
        <f t="shared" si="74"/>
        <v>158.02512617316279</v>
      </c>
      <c r="J148" s="2">
        <f t="shared" si="66"/>
        <v>0.2148700925806557</v>
      </c>
      <c r="K148" s="2">
        <f t="shared" si="75"/>
        <v>0.23997737357217441</v>
      </c>
      <c r="L148" s="2">
        <f t="shared" si="76"/>
        <v>0.2272953390381951</v>
      </c>
      <c r="M148" s="10">
        <f t="shared" si="77"/>
        <v>4.2100363660309385E-3</v>
      </c>
      <c r="N148" s="10">
        <f t="shared" si="78"/>
        <v>4.1479649903701917E-3</v>
      </c>
      <c r="O148" s="10">
        <f t="shared" si="67"/>
        <v>4.1183304253616321E-3</v>
      </c>
      <c r="P148" s="10">
        <f t="shared" si="79"/>
        <v>4.0954764523507955E-3</v>
      </c>
      <c r="R148" s="10">
        <f t="shared" si="80"/>
        <v>1</v>
      </c>
      <c r="S148" s="10">
        <f t="shared" si="68"/>
        <v>4.0222954193545558E-3</v>
      </c>
      <c r="T148" s="10">
        <f t="shared" si="69"/>
        <v>4.0222954193545558E-3</v>
      </c>
      <c r="U148" s="2">
        <f t="shared" si="70"/>
        <v>0.25000000000000022</v>
      </c>
      <c r="V148" s="2">
        <f t="shared" si="81"/>
        <v>0.25000000000000022</v>
      </c>
      <c r="X148" s="10">
        <f t="shared" si="82"/>
        <v>1.0227633829675842E-2</v>
      </c>
      <c r="Y148" s="10">
        <f t="shared" si="83"/>
        <v>-1.3329780671572755E-2</v>
      </c>
      <c r="Z148" s="10">
        <f t="shared" si="84"/>
        <v>-1.0227633829675842E-2</v>
      </c>
      <c r="AA148" s="10">
        <f t="shared" si="85"/>
        <v>-2.79136259310101E-2</v>
      </c>
      <c r="AB148" s="29"/>
      <c r="AC148" s="1">
        <f t="shared" si="86"/>
        <v>0.43435164147544131</v>
      </c>
      <c r="AD148" s="1">
        <f t="shared" si="87"/>
        <v>0.27608421532893268</v>
      </c>
      <c r="AE148" s="1">
        <f t="shared" si="88"/>
        <v>0.35698548925710155</v>
      </c>
      <c r="AF148" s="1">
        <f t="shared" si="89"/>
        <v>0.15826742614650863</v>
      </c>
      <c r="AG148" s="1">
        <f t="shared" si="90"/>
        <v>0.63306970458603429</v>
      </c>
      <c r="AH148" s="2">
        <f t="shared" si="91"/>
        <v>0.25000000000000011</v>
      </c>
      <c r="AI148" s="3"/>
      <c r="AJ148" s="3"/>
      <c r="AK148" s="4"/>
      <c r="AL148" s="4"/>
      <c r="AM148" s="3"/>
      <c r="AN148" s="3"/>
      <c r="AO148" s="3"/>
      <c r="AP148" s="3"/>
    </row>
    <row r="149" spans="1:42" x14ac:dyDescent="0.25">
      <c r="A149" s="1">
        <f t="shared" si="92"/>
        <v>144</v>
      </c>
      <c r="B149" s="1">
        <v>0.6</v>
      </c>
      <c r="C149" s="1">
        <v>0.3</v>
      </c>
      <c r="D149" s="10">
        <f>D148</f>
        <v>1.2656215175607046E-3</v>
      </c>
      <c r="E149" s="10">
        <f>J$2*E148</f>
        <v>2.7993522974014673E-3</v>
      </c>
      <c r="F149" s="10">
        <f t="shared" si="71"/>
        <v>97.593422333144005</v>
      </c>
      <c r="G149" s="10">
        <f t="shared" si="72"/>
        <v>99.121986002642188</v>
      </c>
      <c r="H149" s="10">
        <f t="shared" si="73"/>
        <v>158.0251261731627</v>
      </c>
      <c r="I149" s="10">
        <f t="shared" si="74"/>
        <v>178.61274569268437</v>
      </c>
      <c r="J149" s="2">
        <f t="shared" si="66"/>
        <v>0.19090408830620498</v>
      </c>
      <c r="K149" s="2">
        <f t="shared" si="75"/>
        <v>0.16600370837592116</v>
      </c>
      <c r="L149" s="2">
        <f t="shared" si="76"/>
        <v>0.17832236393790435</v>
      </c>
      <c r="M149" s="10">
        <f t="shared" si="77"/>
        <v>4.0766360842352306E-3</v>
      </c>
      <c r="N149" s="10">
        <f t="shared" si="78"/>
        <v>4.1377963179525957E-3</v>
      </c>
      <c r="O149" s="10">
        <f t="shared" si="67"/>
        <v>3.8572864683870628E-3</v>
      </c>
      <c r="P149" s="10">
        <f t="shared" si="79"/>
        <v>3.8789064097389156E-3</v>
      </c>
      <c r="R149" s="10">
        <f t="shared" si="80"/>
        <v>1</v>
      </c>
      <c r="S149" s="10">
        <f t="shared" si="68"/>
        <v>3.698427320199673E-3</v>
      </c>
      <c r="T149" s="10">
        <f t="shared" si="69"/>
        <v>3.698427320199673E-3</v>
      </c>
      <c r="U149" s="2">
        <f t="shared" si="70"/>
        <v>0.25</v>
      </c>
      <c r="V149" s="2">
        <f t="shared" si="81"/>
        <v>0.25</v>
      </c>
      <c r="X149" s="10">
        <f t="shared" si="82"/>
        <v>-1.0564851100809736E-2</v>
      </c>
      <c r="Y149" s="10">
        <f t="shared" si="83"/>
        <v>-5.131391815325359E-2</v>
      </c>
      <c r="Z149" s="10">
        <f t="shared" si="84"/>
        <v>1.0564851100809403E-2</v>
      </c>
      <c r="AA149" s="10">
        <f t="shared" si="85"/>
        <v>-3.6455057342743458E-2</v>
      </c>
      <c r="AB149" s="29"/>
      <c r="AC149" s="1">
        <f t="shared" si="86"/>
        <v>0.40099369451670897</v>
      </c>
      <c r="AD149" s="1">
        <f t="shared" si="87"/>
        <v>0.25548616641804767</v>
      </c>
      <c r="AE149" s="1">
        <f t="shared" si="88"/>
        <v>0.32654394597659725</v>
      </c>
      <c r="AF149" s="1">
        <f t="shared" si="89"/>
        <v>0.1455075280986613</v>
      </c>
      <c r="AG149" s="1">
        <f t="shared" si="90"/>
        <v>0.58203011239464497</v>
      </c>
      <c r="AH149" s="2">
        <f t="shared" si="91"/>
        <v>0.25000000000000011</v>
      </c>
      <c r="AI149" s="3"/>
      <c r="AJ149" s="3"/>
      <c r="AK149" s="3"/>
      <c r="AL149" s="3"/>
      <c r="AM149" s="3"/>
      <c r="AN149" s="3"/>
      <c r="AO149" s="3"/>
      <c r="AP149" s="3"/>
    </row>
    <row r="150" spans="1:42" x14ac:dyDescent="0.25">
      <c r="A150" s="1">
        <f t="shared" si="92"/>
        <v>145</v>
      </c>
      <c r="B150" s="1">
        <v>0.6</v>
      </c>
      <c r="C150" s="1">
        <v>0.3</v>
      </c>
      <c r="D150" s="10">
        <f>D149*J$2</f>
        <v>1.1197409189605875E-3</v>
      </c>
      <c r="E150" s="10">
        <f>E149</f>
        <v>2.7993522974014673E-3</v>
      </c>
      <c r="F150" s="10">
        <f t="shared" si="71"/>
        <v>99.066070989787903</v>
      </c>
      <c r="G150" s="10">
        <f t="shared" si="72"/>
        <v>97.626271885430683</v>
      </c>
      <c r="H150" s="10">
        <f t="shared" si="73"/>
        <v>178.61274569268429</v>
      </c>
      <c r="I150" s="10">
        <f t="shared" si="74"/>
        <v>178.61274569268437</v>
      </c>
      <c r="J150" s="2">
        <f t="shared" si="66"/>
        <v>0.18613095454702644</v>
      </c>
      <c r="K150" s="2">
        <f t="shared" si="75"/>
        <v>0.21065225925483722</v>
      </c>
      <c r="L150" s="2">
        <f t="shared" si="76"/>
        <v>0.19826616910974759</v>
      </c>
      <c r="M150" s="10">
        <f t="shared" si="77"/>
        <v>3.8984732578770222E-3</v>
      </c>
      <c r="N150" s="10">
        <f t="shared" si="78"/>
        <v>3.8383547631936914E-3</v>
      </c>
      <c r="O150" s="10">
        <f t="shared" si="67"/>
        <v>3.7227193012111088E-3</v>
      </c>
      <c r="P150" s="10">
        <f t="shared" si="79"/>
        <v>3.7011079137160572E-3</v>
      </c>
      <c r="R150" s="10">
        <f t="shared" si="80"/>
        <v>1</v>
      </c>
      <c r="S150" s="10">
        <f t="shared" si="68"/>
        <v>3.5587394711311562E-3</v>
      </c>
      <c r="T150" s="10">
        <f t="shared" si="69"/>
        <v>3.5587394711311562E-3</v>
      </c>
      <c r="U150" s="2">
        <f t="shared" si="70"/>
        <v>0.25</v>
      </c>
      <c r="V150" s="2">
        <f t="shared" si="81"/>
        <v>0.25</v>
      </c>
      <c r="X150" s="10">
        <f t="shared" si="82"/>
        <v>1.0230923083324628E-2</v>
      </c>
      <c r="Y150" s="10">
        <f t="shared" si="83"/>
        <v>-3.4268133038049764E-2</v>
      </c>
      <c r="Z150" s="10">
        <f t="shared" si="84"/>
        <v>-1.023092308332485E-2</v>
      </c>
      <c r="AA150" s="10">
        <f t="shared" si="85"/>
        <v>-4.8303815115765203E-2</v>
      </c>
      <c r="AB150" s="29"/>
      <c r="AC150" s="1">
        <f t="shared" si="86"/>
        <v>0.38421866185714054</v>
      </c>
      <c r="AD150" s="1">
        <f t="shared" si="87"/>
        <v>0.24422330100527992</v>
      </c>
      <c r="AE150" s="1">
        <f t="shared" si="88"/>
        <v>0.31575814240216282</v>
      </c>
      <c r="AF150" s="1">
        <f t="shared" si="89"/>
        <v>0.13999536085186062</v>
      </c>
      <c r="AG150" s="1">
        <f t="shared" si="90"/>
        <v>0.55998144340744271</v>
      </c>
      <c r="AH150" s="2">
        <f t="shared" si="91"/>
        <v>0.24999999999999989</v>
      </c>
      <c r="AI150" s="3"/>
      <c r="AJ150" s="3"/>
      <c r="AK150" s="4"/>
      <c r="AL150" s="4"/>
      <c r="AM150" s="3"/>
      <c r="AN150" s="3"/>
      <c r="AO150" s="3"/>
      <c r="AP150" s="3"/>
    </row>
    <row r="151" spans="1:42" x14ac:dyDescent="0.25">
      <c r="A151" s="1">
        <f t="shared" si="92"/>
        <v>146</v>
      </c>
      <c r="B151" s="1">
        <v>0.6</v>
      </c>
      <c r="C151" s="1">
        <v>0.3</v>
      </c>
      <c r="D151" s="10">
        <f>D150</f>
        <v>1.1197409189605875E-3</v>
      </c>
      <c r="E151" s="10">
        <f>E150</f>
        <v>2.7993522974014673E-3</v>
      </c>
      <c r="F151" s="10">
        <f t="shared" si="71"/>
        <v>97.593958026142502</v>
      </c>
      <c r="G151" s="10">
        <f t="shared" si="72"/>
        <v>99.076989563027155</v>
      </c>
      <c r="H151" s="10">
        <f t="shared" si="73"/>
        <v>178.61274569268429</v>
      </c>
      <c r="I151" s="10">
        <f t="shared" si="74"/>
        <v>178.61274569268437</v>
      </c>
      <c r="J151" s="2">
        <f t="shared" si="66"/>
        <v>0.2327194557563097</v>
      </c>
      <c r="K151" s="2">
        <f t="shared" si="75"/>
        <v>0.20761332114394571</v>
      </c>
      <c r="L151" s="2">
        <f t="shared" si="76"/>
        <v>0.22003724253995927</v>
      </c>
      <c r="M151" s="10">
        <f t="shared" si="77"/>
        <v>3.6850181638164482E-3</v>
      </c>
      <c r="N151" s="10">
        <f t="shared" si="78"/>
        <v>3.7393650701290186E-3</v>
      </c>
      <c r="O151" s="10">
        <f t="shared" si="67"/>
        <v>3.6099485693774597E-3</v>
      </c>
      <c r="P151" s="10">
        <f t="shared" si="79"/>
        <v>3.6298401442929097E-3</v>
      </c>
      <c r="R151" s="10">
        <f t="shared" si="80"/>
        <v>1</v>
      </c>
      <c r="S151" s="10">
        <f t="shared" si="68"/>
        <v>3.5669903317715823E-3</v>
      </c>
      <c r="T151" s="10">
        <f t="shared" si="69"/>
        <v>3.5669903317715823E-3</v>
      </c>
      <c r="U151" s="2">
        <f t="shared" si="70"/>
        <v>0.25</v>
      </c>
      <c r="V151" s="2">
        <f t="shared" si="81"/>
        <v>0.24999999999999978</v>
      </c>
      <c r="X151" s="10">
        <f t="shared" si="82"/>
        <v>-1.0287996313459336E-2</v>
      </c>
      <c r="Y151" s="10">
        <f t="shared" si="83"/>
        <v>-2.2065527931613982E-2</v>
      </c>
      <c r="Z151" s="10">
        <f t="shared" si="84"/>
        <v>1.0287996313459669E-2</v>
      </c>
      <c r="AA151" s="10">
        <f t="shared" si="85"/>
        <v>-7.2048983146087986E-3</v>
      </c>
      <c r="AB151" s="29"/>
      <c r="AC151" s="1">
        <f t="shared" si="86"/>
        <v>0.38663134659807508</v>
      </c>
      <c r="AD151" s="1">
        <f t="shared" si="87"/>
        <v>0.2463266728798903</v>
      </c>
      <c r="AE151" s="1">
        <f t="shared" si="88"/>
        <v>0.31489202199284871</v>
      </c>
      <c r="AF151" s="1">
        <f t="shared" si="89"/>
        <v>0.14030467371818478</v>
      </c>
      <c r="AG151" s="1">
        <f t="shared" si="90"/>
        <v>0.56121869487273901</v>
      </c>
      <c r="AH151" s="2">
        <f t="shared" si="91"/>
        <v>0.25000000000000006</v>
      </c>
      <c r="AI151" s="3"/>
      <c r="AJ151" s="3"/>
      <c r="AK151" s="4"/>
      <c r="AL151" s="4"/>
      <c r="AM151" s="3"/>
      <c r="AN151" s="3"/>
      <c r="AO151" s="3"/>
      <c r="AP151" s="3"/>
    </row>
    <row r="152" spans="1:42" x14ac:dyDescent="0.25">
      <c r="A152" s="1">
        <f t="shared" si="92"/>
        <v>147</v>
      </c>
      <c r="B152" s="1">
        <v>0.6</v>
      </c>
      <c r="C152" s="1">
        <v>0.3</v>
      </c>
      <c r="D152" s="10">
        <f>D151</f>
        <v>1.1197409189605875E-3</v>
      </c>
      <c r="E152" s="10">
        <f>J$2*E151</f>
        <v>2.4766877541937847E-3</v>
      </c>
      <c r="F152" s="10">
        <f t="shared" si="71"/>
        <v>99.078783496962487</v>
      </c>
      <c r="G152" s="10">
        <f t="shared" si="72"/>
        <v>97.569600779431127</v>
      </c>
      <c r="H152" s="10">
        <f t="shared" si="73"/>
        <v>178.61274569268429</v>
      </c>
      <c r="I152" s="10">
        <f t="shared" si="74"/>
        <v>201.88253410360193</v>
      </c>
      <c r="J152" s="2">
        <f t="shared" si="66"/>
        <v>0.17382563416743091</v>
      </c>
      <c r="K152" s="2">
        <f t="shared" si="75"/>
        <v>0.19873607573721808</v>
      </c>
      <c r="L152" s="2">
        <f t="shared" si="76"/>
        <v>0.18615008277965361</v>
      </c>
      <c r="M152" s="10">
        <f t="shared" si="77"/>
        <v>3.6474737660358763E-3</v>
      </c>
      <c r="N152" s="10">
        <f t="shared" si="78"/>
        <v>3.5928766426387274E-3</v>
      </c>
      <c r="O152" s="10">
        <f t="shared" si="67"/>
        <v>3.448208971128644E-3</v>
      </c>
      <c r="P152" s="10">
        <f t="shared" si="79"/>
        <v>3.4287808563975264E-3</v>
      </c>
      <c r="R152" s="10">
        <f t="shared" si="80"/>
        <v>1</v>
      </c>
      <c r="S152" s="10">
        <f t="shared" si="68"/>
        <v>3.2668511002770487E-3</v>
      </c>
      <c r="T152" s="10">
        <f t="shared" si="69"/>
        <v>3.2668511002770487E-3</v>
      </c>
      <c r="U152" s="2">
        <f t="shared" si="70"/>
        <v>0.25</v>
      </c>
      <c r="V152" s="2">
        <f t="shared" si="81"/>
        <v>0.25</v>
      </c>
      <c r="X152" s="10">
        <f t="shared" si="82"/>
        <v>1.0499386155392809E-2</v>
      </c>
      <c r="Y152" s="10">
        <f t="shared" si="83"/>
        <v>-4.2647629789525965E-2</v>
      </c>
      <c r="Z152" s="10">
        <f t="shared" si="84"/>
        <v>-1.0499386155392143E-2</v>
      </c>
      <c r="AA152" s="10">
        <f t="shared" si="85"/>
        <v>-5.7230163009199808E-2</v>
      </c>
      <c r="AB152" s="29"/>
      <c r="AC152" s="1">
        <f t="shared" si="86"/>
        <v>0.35259200351437925</v>
      </c>
      <c r="AD152" s="1">
        <f t="shared" si="87"/>
        <v>0.22410780540617117</v>
      </c>
      <c r="AE152" s="1">
        <f t="shared" si="88"/>
        <v>0.2898289870266611</v>
      </c>
      <c r="AF152" s="1">
        <f t="shared" si="89"/>
        <v>0.12848419810820808</v>
      </c>
      <c r="AG152" s="1">
        <f t="shared" si="90"/>
        <v>0.5139367924328323</v>
      </c>
      <c r="AH152" s="2">
        <f t="shared" si="91"/>
        <v>0.25</v>
      </c>
      <c r="AI152" s="3"/>
      <c r="AJ152" s="3"/>
      <c r="AK152" s="4"/>
      <c r="AL152" s="4"/>
      <c r="AM152" s="3"/>
      <c r="AN152" s="3"/>
      <c r="AO152" s="3"/>
      <c r="AP152" s="3"/>
    </row>
    <row r="153" spans="1:42" x14ac:dyDescent="0.25">
      <c r="A153" s="1">
        <f t="shared" si="92"/>
        <v>148</v>
      </c>
      <c r="B153" s="1">
        <v>0.6</v>
      </c>
      <c r="C153" s="1">
        <v>0.3</v>
      </c>
      <c r="D153" s="10">
        <f>D152*J$2</f>
        <v>9.9067510167751417E-4</v>
      </c>
      <c r="E153" s="10">
        <f>E152</f>
        <v>2.4766877541937847E-3</v>
      </c>
      <c r="F153" s="10">
        <f t="shared" si="71"/>
        <v>97.583117171215832</v>
      </c>
      <c r="G153" s="10">
        <f t="shared" si="72"/>
        <v>99.042484893988444</v>
      </c>
      <c r="H153" s="10">
        <f t="shared" si="73"/>
        <v>201.88253410360187</v>
      </c>
      <c r="I153" s="10">
        <f t="shared" si="74"/>
        <v>201.88253410360193</v>
      </c>
      <c r="J153" s="2">
        <f t="shared" si="66"/>
        <v>0.20250830414580845</v>
      </c>
      <c r="K153" s="2">
        <f t="shared" si="75"/>
        <v>0.17798316397458525</v>
      </c>
      <c r="L153" s="2">
        <f t="shared" si="76"/>
        <v>0.19011939827860025</v>
      </c>
      <c r="M153" s="10">
        <f t="shared" si="77"/>
        <v>3.4123810646218291E-3</v>
      </c>
      <c r="N153" s="10">
        <f t="shared" si="78"/>
        <v>3.4651629401980196E-3</v>
      </c>
      <c r="O153" s="10">
        <f t="shared" si="67"/>
        <v>3.2614760662601668E-3</v>
      </c>
      <c r="P153" s="10">
        <f t="shared" si="79"/>
        <v>3.2803210864603919E-3</v>
      </c>
      <c r="R153" s="10">
        <f t="shared" si="80"/>
        <v>1</v>
      </c>
      <c r="S153" s="10">
        <f t="shared" si="68"/>
        <v>3.1557867284940609E-3</v>
      </c>
      <c r="T153" s="10">
        <f t="shared" si="69"/>
        <v>3.1557867284940609E-3</v>
      </c>
      <c r="U153" s="2">
        <f t="shared" si="70"/>
        <v>0.25</v>
      </c>
      <c r="V153" s="2">
        <f t="shared" si="81"/>
        <v>0.25</v>
      </c>
      <c r="X153" s="10">
        <f t="shared" si="82"/>
        <v>-1.0302553275096549E-2</v>
      </c>
      <c r="Y153" s="10">
        <f t="shared" si="83"/>
        <v>-4.2374064948981993E-2</v>
      </c>
      <c r="Z153" s="10">
        <f t="shared" si="84"/>
        <v>1.030255327509666E-2</v>
      </c>
      <c r="AA153" s="10">
        <f t="shared" si="85"/>
        <v>-2.8052649312593214E-2</v>
      </c>
      <c r="AB153" s="29"/>
      <c r="AC153" s="1">
        <f t="shared" si="86"/>
        <v>0.34197047400746711</v>
      </c>
      <c r="AD153" s="1">
        <f t="shared" si="87"/>
        <v>0.21786878091156189</v>
      </c>
      <c r="AE153" s="1">
        <f t="shared" si="88"/>
        <v>0.27853799147205899</v>
      </c>
      <c r="AF153" s="1">
        <f t="shared" si="89"/>
        <v>0.12410169309590521</v>
      </c>
      <c r="AG153" s="1">
        <f t="shared" si="90"/>
        <v>0.49640677238362085</v>
      </c>
      <c r="AH153" s="2">
        <f t="shared" si="91"/>
        <v>0.25</v>
      </c>
      <c r="AI153" s="3"/>
      <c r="AJ153" s="3"/>
      <c r="AK153" s="3"/>
      <c r="AL153" s="3"/>
      <c r="AM153" s="3"/>
      <c r="AN153" s="3"/>
      <c r="AO153" s="3"/>
      <c r="AP153" s="3"/>
    </row>
    <row r="154" spans="1:42" x14ac:dyDescent="0.25">
      <c r="A154" s="1">
        <f t="shared" si="92"/>
        <v>149</v>
      </c>
      <c r="B154" s="1">
        <v>0.6</v>
      </c>
      <c r="C154" s="1">
        <v>0.3</v>
      </c>
      <c r="D154" s="10">
        <f>D153</f>
        <v>9.9067510167751417E-4</v>
      </c>
      <c r="E154" s="10">
        <f>E153</f>
        <v>2.4766877541937847E-3</v>
      </c>
      <c r="F154" s="10">
        <f t="shared" si="71"/>
        <v>99.033420385159033</v>
      </c>
      <c r="G154" s="10">
        <f t="shared" si="72"/>
        <v>97.570492214080062</v>
      </c>
      <c r="H154" s="10">
        <f t="shared" si="73"/>
        <v>201.88253410360187</v>
      </c>
      <c r="I154" s="10">
        <f t="shared" si="74"/>
        <v>201.88253410360193</v>
      </c>
      <c r="J154" s="2">
        <f t="shared" si="66"/>
        <v>0.21487544214088694</v>
      </c>
      <c r="K154" s="2">
        <f t="shared" si="75"/>
        <v>0.23996755774924083</v>
      </c>
      <c r="L154" s="2">
        <f t="shared" si="76"/>
        <v>0.22729326073267209</v>
      </c>
      <c r="M154" s="10">
        <f t="shared" si="77"/>
        <v>3.2954273824318831E-3</v>
      </c>
      <c r="N154" s="10">
        <f t="shared" si="78"/>
        <v>3.2468700349480252E-3</v>
      </c>
      <c r="O154" s="10">
        <f t="shared" si="67"/>
        <v>3.2236458330888495E-3</v>
      </c>
      <c r="P154" s="10">
        <f t="shared" si="79"/>
        <v>3.2057676014910514E-3</v>
      </c>
      <c r="R154" s="10">
        <f t="shared" si="80"/>
        <v>1</v>
      </c>
      <c r="S154" s="10">
        <f t="shared" si="68"/>
        <v>3.1484852760491357E-3</v>
      </c>
      <c r="T154" s="10">
        <f t="shared" si="69"/>
        <v>3.1484852760491357E-3</v>
      </c>
      <c r="U154" s="2">
        <f t="shared" si="70"/>
        <v>0.25</v>
      </c>
      <c r="V154" s="2">
        <f t="shared" si="81"/>
        <v>0.25</v>
      </c>
      <c r="X154" s="10">
        <f t="shared" si="82"/>
        <v>1.0221474696946675E-2</v>
      </c>
      <c r="Y154" s="10">
        <f t="shared" si="83"/>
        <v>-1.333223210059864E-2</v>
      </c>
      <c r="Z154" s="10">
        <f t="shared" si="84"/>
        <v>-1.0221474696946675E-2</v>
      </c>
      <c r="AA154" s="10">
        <f t="shared" si="85"/>
        <v>-2.7907352979408051E-2</v>
      </c>
      <c r="AB154" s="29"/>
      <c r="AC154" s="1">
        <f t="shared" si="86"/>
        <v>0.33976158704681153</v>
      </c>
      <c r="AD154" s="1">
        <f t="shared" si="87"/>
        <v>0.21596068224034048</v>
      </c>
      <c r="AE154" s="1">
        <f t="shared" si="88"/>
        <v>0.27924293698554392</v>
      </c>
      <c r="AF154" s="1">
        <f t="shared" si="89"/>
        <v>0.12380090480647105</v>
      </c>
      <c r="AG154" s="1">
        <f t="shared" si="90"/>
        <v>0.49520361922588441</v>
      </c>
      <c r="AH154" s="2">
        <f t="shared" si="91"/>
        <v>0.24999999999999989</v>
      </c>
      <c r="AI154" s="3"/>
      <c r="AJ154" s="3"/>
      <c r="AK154" s="4"/>
      <c r="AL154" s="4"/>
      <c r="AM154" s="3"/>
      <c r="AN154" s="3"/>
      <c r="AO154" s="3"/>
      <c r="AP154" s="3"/>
    </row>
    <row r="155" spans="1:42" x14ac:dyDescent="0.25">
      <c r="A155" s="1">
        <f t="shared" si="92"/>
        <v>150</v>
      </c>
      <c r="B155" s="1">
        <v>0.6</v>
      </c>
      <c r="C155" s="1">
        <v>0.3</v>
      </c>
      <c r="D155" s="10">
        <f>D154</f>
        <v>9.9067510167751417E-4</v>
      </c>
      <c r="E155" s="10">
        <f>J$2*E154</f>
        <v>2.1912148168943923E-3</v>
      </c>
      <c r="F155" s="10">
        <f t="shared" si="71"/>
        <v>97.527535816921585</v>
      </c>
      <c r="G155" s="10">
        <f t="shared" si="72"/>
        <v>99.05413175686347</v>
      </c>
      <c r="H155" s="10">
        <f t="shared" si="73"/>
        <v>201.88253410360187</v>
      </c>
      <c r="I155" s="10">
        <f t="shared" si="74"/>
        <v>228.1839261696166</v>
      </c>
      <c r="J155" s="2">
        <f t="shared" si="66"/>
        <v>0.19089888559254931</v>
      </c>
      <c r="K155" s="2">
        <f t="shared" si="75"/>
        <v>0.16601354489261344</v>
      </c>
      <c r="L155" s="2">
        <f t="shared" si="76"/>
        <v>0.1783248399369608</v>
      </c>
      <c r="M155" s="10">
        <f t="shared" si="77"/>
        <v>3.1910288128213678E-3</v>
      </c>
      <c r="N155" s="10">
        <f t="shared" si="78"/>
        <v>3.238873666722058E-3</v>
      </c>
      <c r="O155" s="10">
        <f t="shared" si="67"/>
        <v>3.0193301680444418E-3</v>
      </c>
      <c r="P155" s="10">
        <f t="shared" si="79"/>
        <v>3.0362432019887435E-3</v>
      </c>
      <c r="R155" s="10">
        <f t="shared" si="80"/>
        <v>1.0000000000000002</v>
      </c>
      <c r="S155" s="10">
        <f t="shared" si="68"/>
        <v>2.8949713717531375E-3</v>
      </c>
      <c r="T155" s="10">
        <f t="shared" si="69"/>
        <v>2.894971371753137E-3</v>
      </c>
      <c r="U155" s="2">
        <f t="shared" si="70"/>
        <v>0.25</v>
      </c>
      <c r="V155" s="2">
        <f t="shared" si="81"/>
        <v>0.24999999999999978</v>
      </c>
      <c r="X155" s="10">
        <f t="shared" si="82"/>
        <v>-1.0558449426486871E-2</v>
      </c>
      <c r="Y155" s="10">
        <f t="shared" si="83"/>
        <v>-5.1311117528901717E-2</v>
      </c>
      <c r="Z155" s="10">
        <f t="shared" si="84"/>
        <v>1.055844942648676E-2</v>
      </c>
      <c r="AA155" s="10">
        <f t="shared" si="85"/>
        <v>-3.6461315530755711E-2</v>
      </c>
      <c r="AB155" s="29"/>
      <c r="AC155" s="1">
        <f t="shared" si="86"/>
        <v>0.3136669826420348</v>
      </c>
      <c r="AD155" s="1">
        <f t="shared" si="87"/>
        <v>0.19984732267451483</v>
      </c>
      <c r="AE155" s="1">
        <f t="shared" si="88"/>
        <v>0.25543131719556494</v>
      </c>
      <c r="AF155" s="1">
        <f t="shared" si="89"/>
        <v>0.11381965996751997</v>
      </c>
      <c r="AG155" s="1">
        <f t="shared" si="90"/>
        <v>0.45527863987007977</v>
      </c>
      <c r="AH155" s="2">
        <f t="shared" si="91"/>
        <v>0.25000000000000006</v>
      </c>
      <c r="AI155" s="3"/>
      <c r="AJ155" s="3"/>
      <c r="AK155" s="4"/>
      <c r="AL155" s="4"/>
      <c r="AM155" s="3"/>
      <c r="AN155" s="3"/>
      <c r="AO155" s="3"/>
      <c r="AP155" s="3"/>
    </row>
    <row r="156" spans="1:42" x14ac:dyDescent="0.25">
      <c r="A156" s="1">
        <f t="shared" si="92"/>
        <v>151</v>
      </c>
      <c r="B156" s="1">
        <v>0.6</v>
      </c>
      <c r="C156" s="1">
        <v>0.3</v>
      </c>
      <c r="D156" s="10">
        <f>D155*J$2</f>
        <v>8.7648592675775711E-4</v>
      </c>
      <c r="E156" s="10">
        <f>E155</f>
        <v>2.1912148168943923E-3</v>
      </c>
      <c r="F156" s="10">
        <f t="shared" si="71"/>
        <v>98.998301426517742</v>
      </c>
      <c r="G156" s="10">
        <f t="shared" si="72"/>
        <v>97.560344292060904</v>
      </c>
      <c r="H156" s="10">
        <f t="shared" si="73"/>
        <v>228.18392616961657</v>
      </c>
      <c r="I156" s="10">
        <f t="shared" si="74"/>
        <v>228.1839261696166</v>
      </c>
      <c r="J156" s="2">
        <f t="shared" si="66"/>
        <v>0.18613586479257815</v>
      </c>
      <c r="K156" s="2">
        <f t="shared" si="75"/>
        <v>0.21064235554815181</v>
      </c>
      <c r="L156" s="2">
        <f t="shared" si="76"/>
        <v>0.19826382363278383</v>
      </c>
      <c r="M156" s="10">
        <f t="shared" si="77"/>
        <v>3.0515498023044796E-3</v>
      </c>
      <c r="N156" s="10">
        <f t="shared" si="78"/>
        <v>3.0045201281646552E-3</v>
      </c>
      <c r="O156" s="10">
        <f t="shared" si="67"/>
        <v>2.9139785958603864E-3</v>
      </c>
      <c r="P156" s="10">
        <f t="shared" si="79"/>
        <v>2.8970724087126901E-3</v>
      </c>
      <c r="R156" s="10">
        <f t="shared" si="80"/>
        <v>1.0000000000000002</v>
      </c>
      <c r="S156" s="10">
        <f t="shared" si="68"/>
        <v>2.7856329590547849E-3</v>
      </c>
      <c r="T156" s="10">
        <f t="shared" si="69"/>
        <v>2.7856329590547845E-3</v>
      </c>
      <c r="U156" s="2">
        <f t="shared" si="70"/>
        <v>0.25000000000000022</v>
      </c>
      <c r="V156" s="2">
        <f t="shared" si="81"/>
        <v>0.25000000000000022</v>
      </c>
      <c r="X156" s="10">
        <f t="shared" si="82"/>
        <v>1.0224763621262234E-2</v>
      </c>
      <c r="Y156" s="10">
        <f t="shared" si="83"/>
        <v>-3.4270395261494113E-2</v>
      </c>
      <c r="Z156" s="10">
        <f t="shared" si="84"/>
        <v>-1.0224763621262123E-2</v>
      </c>
      <c r="AA156" s="10">
        <f t="shared" si="85"/>
        <v>-4.8297684165240384E-2</v>
      </c>
      <c r="AB156" s="29"/>
      <c r="AC156" s="1">
        <f t="shared" si="86"/>
        <v>0.30054628992734733</v>
      </c>
      <c r="AD156" s="1">
        <f t="shared" si="87"/>
        <v>0.19103824154717819</v>
      </c>
      <c r="AE156" s="1">
        <f t="shared" si="88"/>
        <v>0.24699395197349805</v>
      </c>
      <c r="AF156" s="1">
        <f t="shared" si="89"/>
        <v>0.10950804838016914</v>
      </c>
      <c r="AG156" s="1">
        <f t="shared" si="90"/>
        <v>0.43803219352067624</v>
      </c>
      <c r="AH156" s="2">
        <f t="shared" si="91"/>
        <v>0.25000000000000017</v>
      </c>
      <c r="AI156" s="3"/>
      <c r="AJ156" s="3"/>
      <c r="AK156" s="4"/>
      <c r="AL156" s="4"/>
      <c r="AM156" s="3"/>
      <c r="AN156" s="3"/>
      <c r="AO156" s="3"/>
      <c r="AP156" s="3"/>
    </row>
    <row r="157" spans="1:42" x14ac:dyDescent="0.25">
      <c r="A157" s="1">
        <f t="shared" si="92"/>
        <v>152</v>
      </c>
      <c r="B157" s="1">
        <v>0.6</v>
      </c>
      <c r="C157" s="1">
        <v>0.3</v>
      </c>
      <c r="D157" s="10">
        <f>D156</f>
        <v>8.7648592675775711E-4</v>
      </c>
      <c r="E157" s="10">
        <f>E156</f>
        <v>2.1912148168943923E-3</v>
      </c>
      <c r="F157" s="10">
        <f t="shared" si="71"/>
        <v>97.528084245529513</v>
      </c>
      <c r="G157" s="10">
        <f t="shared" si="72"/>
        <v>99.00920646741632</v>
      </c>
      <c r="H157" s="10">
        <f t="shared" si="73"/>
        <v>228.18392616961657</v>
      </c>
      <c r="I157" s="10">
        <f t="shared" si="74"/>
        <v>228.1839261696166</v>
      </c>
      <c r="J157" s="2">
        <f t="shared" si="66"/>
        <v>0.23271401869855568</v>
      </c>
      <c r="K157" s="2">
        <f t="shared" si="75"/>
        <v>0.2076230585870702</v>
      </c>
      <c r="L157" s="2">
        <f t="shared" si="76"/>
        <v>0.2200395490279814</v>
      </c>
      <c r="M157" s="10">
        <f t="shared" si="77"/>
        <v>2.8844854143298846E-3</v>
      </c>
      <c r="N157" s="10">
        <f t="shared" si="78"/>
        <v>2.9270002948468639E-3</v>
      </c>
      <c r="O157" s="10">
        <f t="shared" si="67"/>
        <v>2.8257229943920406E-3</v>
      </c>
      <c r="P157" s="10">
        <f t="shared" si="79"/>
        <v>2.841283945087915E-3</v>
      </c>
      <c r="R157" s="10">
        <f t="shared" si="80"/>
        <v>1.0000000000000002</v>
      </c>
      <c r="S157" s="10">
        <f t="shared" si="68"/>
        <v>2.792087482671709E-3</v>
      </c>
      <c r="T157" s="10">
        <f t="shared" si="69"/>
        <v>2.7920874826717085E-3</v>
      </c>
      <c r="U157" s="2">
        <f t="shared" si="70"/>
        <v>0.25000000000000022</v>
      </c>
      <c r="V157" s="2">
        <f t="shared" si="81"/>
        <v>0.25</v>
      </c>
      <c r="X157" s="10">
        <f t="shared" si="82"/>
        <v>-1.0281759985138694E-2</v>
      </c>
      <c r="Y157" s="10">
        <f t="shared" si="83"/>
        <v>-2.206270225298046E-2</v>
      </c>
      <c r="Z157" s="10">
        <f t="shared" si="84"/>
        <v>1.0281759985138583E-2</v>
      </c>
      <c r="AA157" s="10">
        <f t="shared" si="85"/>
        <v>-7.2111374497744185E-3</v>
      </c>
      <c r="AB157" s="29"/>
      <c r="AC157" s="1">
        <f t="shared" si="86"/>
        <v>0.30243243352521026</v>
      </c>
      <c r="AD157" s="1">
        <f t="shared" si="87"/>
        <v>0.19268257166964489</v>
      </c>
      <c r="AE157" s="1">
        <f t="shared" si="88"/>
        <v>0.24631687575261649</v>
      </c>
      <c r="AF157" s="1">
        <f t="shared" si="89"/>
        <v>0.10974986185556537</v>
      </c>
      <c r="AG157" s="1">
        <f t="shared" si="90"/>
        <v>0.43899944742226138</v>
      </c>
      <c r="AH157" s="2">
        <f t="shared" si="91"/>
        <v>0.25000000000000006</v>
      </c>
      <c r="AI157" s="3"/>
      <c r="AJ157" s="3"/>
      <c r="AK157" s="3"/>
      <c r="AL157" s="3"/>
      <c r="AM157" s="3"/>
      <c r="AN157" s="3"/>
      <c r="AO157" s="3"/>
      <c r="AP157" s="3"/>
    </row>
    <row r="158" spans="1:42" x14ac:dyDescent="0.25">
      <c r="A158" s="1">
        <f t="shared" si="92"/>
        <v>153</v>
      </c>
      <c r="B158" s="1">
        <v>0.6</v>
      </c>
      <c r="C158" s="1">
        <v>0.3</v>
      </c>
      <c r="D158" s="10">
        <f>D157</f>
        <v>8.7648592675775711E-4</v>
      </c>
      <c r="E158" s="10">
        <f>J$2*E157</f>
        <v>1.938646632239877E-3</v>
      </c>
      <c r="F158" s="10">
        <f t="shared" si="71"/>
        <v>99.011010648091343</v>
      </c>
      <c r="G158" s="10">
        <f t="shared" si="72"/>
        <v>97.503759421029201</v>
      </c>
      <c r="H158" s="10">
        <f t="shared" si="73"/>
        <v>228.18392616961657</v>
      </c>
      <c r="I158" s="10">
        <f t="shared" si="74"/>
        <v>257.91188125001878</v>
      </c>
      <c r="J158" s="2">
        <f t="shared" si="66"/>
        <v>0.17383075381697832</v>
      </c>
      <c r="K158" s="2">
        <f t="shared" si="75"/>
        <v>0.19872613352741886</v>
      </c>
      <c r="L158" s="2">
        <f t="shared" si="76"/>
        <v>0.18614782932650398</v>
      </c>
      <c r="M158" s="10">
        <f t="shared" si="77"/>
        <v>2.8550782234240831E-3</v>
      </c>
      <c r="N158" s="10">
        <f t="shared" si="78"/>
        <v>2.8123678538249674E-3</v>
      </c>
      <c r="O158" s="10">
        <f t="shared" si="67"/>
        <v>2.699103707379533E-3</v>
      </c>
      <c r="P158" s="10">
        <f t="shared" si="79"/>
        <v>2.6839054637226162E-3</v>
      </c>
      <c r="R158" s="10">
        <f t="shared" si="80"/>
        <v>1</v>
      </c>
      <c r="S158" s="10">
        <f t="shared" si="68"/>
        <v>2.5571543856709959E-3</v>
      </c>
      <c r="T158" s="10">
        <f t="shared" si="69"/>
        <v>2.5571543856709959E-3</v>
      </c>
      <c r="U158" s="2">
        <f t="shared" si="70"/>
        <v>0.24999999999999978</v>
      </c>
      <c r="V158" s="2">
        <f t="shared" si="81"/>
        <v>0.25</v>
      </c>
      <c r="X158" s="10">
        <f t="shared" si="82"/>
        <v>1.0493059130946891E-2</v>
      </c>
      <c r="Y158" s="10">
        <f t="shared" si="83"/>
        <v>-4.2650065359842837E-2</v>
      </c>
      <c r="Z158" s="10">
        <f t="shared" si="84"/>
        <v>-1.0493059130947113E-2</v>
      </c>
      <c r="AA158" s="10">
        <f t="shared" si="85"/>
        <v>-5.7223867346804513E-2</v>
      </c>
      <c r="AB158" s="29"/>
      <c r="AC158" s="1">
        <f t="shared" si="86"/>
        <v>0.27580709225941991</v>
      </c>
      <c r="AD158" s="1">
        <f t="shared" si="87"/>
        <v>0.17530337103314414</v>
      </c>
      <c r="AE158" s="1">
        <f t="shared" si="88"/>
        <v>0.22671151387195904</v>
      </c>
      <c r="AF158" s="1">
        <f t="shared" si="89"/>
        <v>0.10050372122627577</v>
      </c>
      <c r="AG158" s="1">
        <f t="shared" si="90"/>
        <v>0.40201488490510318</v>
      </c>
      <c r="AH158" s="2">
        <f t="shared" si="91"/>
        <v>0.24999999999999994</v>
      </c>
      <c r="AI158" s="3"/>
      <c r="AJ158" s="3"/>
      <c r="AK158" s="4"/>
      <c r="AL158" s="4"/>
      <c r="AM158" s="3"/>
      <c r="AN158" s="3"/>
      <c r="AO158" s="3"/>
      <c r="AP158" s="3"/>
    </row>
    <row r="159" spans="1:42" x14ac:dyDescent="0.25">
      <c r="A159" s="1">
        <f t="shared" si="92"/>
        <v>154</v>
      </c>
      <c r="B159" s="1">
        <v>0.6</v>
      </c>
      <c r="C159" s="1">
        <v>0.3</v>
      </c>
      <c r="D159" s="10">
        <f>D158*J$2</f>
        <v>7.7545865289595098E-4</v>
      </c>
      <c r="E159" s="10">
        <f>E158</f>
        <v>1.938646632239877E-3</v>
      </c>
      <c r="F159" s="10">
        <f t="shared" si="71"/>
        <v>97.517271124498521</v>
      </c>
      <c r="G159" s="10">
        <f t="shared" si="72"/>
        <v>98.974759648102264</v>
      </c>
      <c r="H159" s="10">
        <f t="shared" si="73"/>
        <v>257.91188125001872</v>
      </c>
      <c r="I159" s="10">
        <f t="shared" si="74"/>
        <v>257.91188125001878</v>
      </c>
      <c r="J159" s="2">
        <f t="shared" si="66"/>
        <v>0.20250331411162503</v>
      </c>
      <c r="K159" s="2">
        <f t="shared" si="75"/>
        <v>0.17799300279508379</v>
      </c>
      <c r="L159" s="2">
        <f t="shared" si="76"/>
        <v>0.19012197565765621</v>
      </c>
      <c r="M159" s="10">
        <f t="shared" si="77"/>
        <v>2.6710759494981981E-3</v>
      </c>
      <c r="N159" s="10">
        <f t="shared" si="78"/>
        <v>2.7123664856412489E-3</v>
      </c>
      <c r="O159" s="10">
        <f t="shared" si="67"/>
        <v>2.5529531038088627E-3</v>
      </c>
      <c r="P159" s="10">
        <f t="shared" si="79"/>
        <v>2.5676953361440224E-3</v>
      </c>
      <c r="R159" s="10">
        <f t="shared" si="80"/>
        <v>1</v>
      </c>
      <c r="S159" s="10">
        <f t="shared" si="68"/>
        <v>2.4702149139306955E-3</v>
      </c>
      <c r="T159" s="10">
        <f t="shared" si="69"/>
        <v>2.4702149139306955E-3</v>
      </c>
      <c r="U159" s="2">
        <f t="shared" si="70"/>
        <v>0.25000000000000022</v>
      </c>
      <c r="V159" s="2">
        <f t="shared" si="81"/>
        <v>0.25</v>
      </c>
      <c r="X159" s="10">
        <f t="shared" si="82"/>
        <v>-1.0296302977855776E-2</v>
      </c>
      <c r="Y159" s="10">
        <f t="shared" si="83"/>
        <v>-4.237142895066448E-2</v>
      </c>
      <c r="Z159" s="10">
        <f t="shared" si="84"/>
        <v>1.0296302977855998E-2</v>
      </c>
      <c r="AA159" s="10">
        <f t="shared" si="85"/>
        <v>-2.8058757604503048E-2</v>
      </c>
      <c r="AB159" s="29"/>
      <c r="AC159" s="1">
        <f t="shared" si="86"/>
        <v>0.26749769616883756</v>
      </c>
      <c r="AD159" s="1">
        <f t="shared" si="87"/>
        <v>0.17042218719223598</v>
      </c>
      <c r="AE159" s="1">
        <f t="shared" si="88"/>
        <v>0.2178798487141701</v>
      </c>
      <c r="AF159" s="1">
        <f t="shared" si="89"/>
        <v>9.7075508976601582E-2</v>
      </c>
      <c r="AG159" s="1">
        <f t="shared" si="90"/>
        <v>0.38830203590640611</v>
      </c>
      <c r="AH159" s="2">
        <f t="shared" si="91"/>
        <v>0.25000000000000017</v>
      </c>
      <c r="AI159" s="3"/>
      <c r="AJ159" s="3"/>
      <c r="AK159" s="4"/>
      <c r="AL159" s="4"/>
      <c r="AM159" s="3"/>
      <c r="AN159" s="3"/>
      <c r="AO159" s="3"/>
      <c r="AP159" s="3"/>
    </row>
    <row r="160" spans="1:42" x14ac:dyDescent="0.25">
      <c r="A160" s="1">
        <f t="shared" si="92"/>
        <v>155</v>
      </c>
      <c r="B160" s="1">
        <v>0.6</v>
      </c>
      <c r="C160" s="1">
        <v>0.3</v>
      </c>
      <c r="D160" s="10">
        <f>D159</f>
        <v>7.7545865289595098E-4</v>
      </c>
      <c r="E160" s="10">
        <f>E159</f>
        <v>1.938646632239877E-3</v>
      </c>
      <c r="F160" s="10">
        <f t="shared" si="71"/>
        <v>98.965719400943129</v>
      </c>
      <c r="G160" s="10">
        <f t="shared" si="72"/>
        <v>97.504662932200631</v>
      </c>
      <c r="H160" s="10">
        <f t="shared" si="73"/>
        <v>257.91188125001872</v>
      </c>
      <c r="I160" s="10">
        <f t="shared" si="74"/>
        <v>257.91188125001878</v>
      </c>
      <c r="J160" s="2">
        <f t="shared" si="66"/>
        <v>0.21488079269199534</v>
      </c>
      <c r="K160" s="2">
        <f t="shared" si="75"/>
        <v>0.2399577401761861</v>
      </c>
      <c r="L160" s="2">
        <f t="shared" si="76"/>
        <v>0.22729118198236287</v>
      </c>
      <c r="M160" s="10">
        <f t="shared" si="77"/>
        <v>2.5795125465230442E-3</v>
      </c>
      <c r="N160" s="10">
        <f t="shared" si="78"/>
        <v>2.5415270040835755E-3</v>
      </c>
      <c r="O160" s="10">
        <f t="shared" si="67"/>
        <v>2.5233265374727258E-3</v>
      </c>
      <c r="P160" s="10">
        <f t="shared" si="79"/>
        <v>2.5093407410890925E-3</v>
      </c>
      <c r="R160" s="10">
        <f t="shared" si="80"/>
        <v>1</v>
      </c>
      <c r="S160" s="10">
        <f t="shared" si="68"/>
        <v>2.4645031011608252E-3</v>
      </c>
      <c r="T160" s="10">
        <f t="shared" si="69"/>
        <v>2.4645031011608252E-3</v>
      </c>
      <c r="U160" s="2">
        <f t="shared" si="70"/>
        <v>0.25</v>
      </c>
      <c r="V160" s="2">
        <f t="shared" si="81"/>
        <v>0.25</v>
      </c>
      <c r="X160" s="10">
        <f t="shared" si="82"/>
        <v>1.021531442839585E-2</v>
      </c>
      <c r="Y160" s="10">
        <f t="shared" si="83"/>
        <v>-1.3334684086304116E-2</v>
      </c>
      <c r="Z160" s="10">
        <f t="shared" si="84"/>
        <v>-1.0215314428396183E-2</v>
      </c>
      <c r="AA160" s="10">
        <f t="shared" si="85"/>
        <v>-2.7901078904890353E-2</v>
      </c>
      <c r="AB160" s="29"/>
      <c r="AC160" s="1">
        <f t="shared" si="86"/>
        <v>0.26577090987072916</v>
      </c>
      <c r="AD160" s="1">
        <f t="shared" si="87"/>
        <v>0.16893053656147197</v>
      </c>
      <c r="AE160" s="1">
        <f t="shared" si="88"/>
        <v>0.21843095667555662</v>
      </c>
      <c r="AF160" s="1">
        <f t="shared" si="89"/>
        <v>9.6840373309257183E-2</v>
      </c>
      <c r="AG160" s="1">
        <f t="shared" si="90"/>
        <v>0.38736149323702862</v>
      </c>
      <c r="AH160" s="2">
        <f t="shared" si="91"/>
        <v>0.25000000000000006</v>
      </c>
      <c r="AI160" s="3"/>
      <c r="AJ160" s="3"/>
      <c r="AK160" s="4"/>
      <c r="AL160" s="4"/>
      <c r="AM160" s="3"/>
      <c r="AN160" s="3"/>
      <c r="AO160" s="3"/>
      <c r="AP160" s="3"/>
    </row>
    <row r="161" spans="1:42" x14ac:dyDescent="0.25">
      <c r="A161" s="1">
        <f t="shared" si="92"/>
        <v>156</v>
      </c>
      <c r="B161" s="1">
        <v>0.6</v>
      </c>
      <c r="C161" s="1">
        <v>0.3</v>
      </c>
      <c r="D161" s="10">
        <f>D160</f>
        <v>7.7545865289595098E-4</v>
      </c>
      <c r="E161" s="10">
        <f>J$2*E160</f>
        <v>1.7151904668213798E-3</v>
      </c>
      <c r="F161" s="10">
        <f t="shared" si="71"/>
        <v>97.461773963162642</v>
      </c>
      <c r="G161" s="10">
        <f t="shared" si="72"/>
        <v>98.986405235160234</v>
      </c>
      <c r="H161" s="10">
        <f t="shared" si="73"/>
        <v>257.91188125001872</v>
      </c>
      <c r="I161" s="10">
        <f t="shared" si="74"/>
        <v>291.51281427456189</v>
      </c>
      <c r="J161" s="2">
        <f t="shared" si="66"/>
        <v>0.19089368196760392</v>
      </c>
      <c r="K161" s="2">
        <f t="shared" si="75"/>
        <v>0.16602338321634114</v>
      </c>
      <c r="L161" s="2">
        <f t="shared" si="76"/>
        <v>0.17832731631603438</v>
      </c>
      <c r="M161" s="10">
        <f t="shared" si="77"/>
        <v>2.4978106166411514E-3</v>
      </c>
      <c r="N161" s="10">
        <f t="shared" si="78"/>
        <v>2.5352390046729611E-3</v>
      </c>
      <c r="O161" s="10">
        <f t="shared" si="67"/>
        <v>2.3634113628626849E-3</v>
      </c>
      <c r="P161" s="10">
        <f t="shared" si="79"/>
        <v>2.3766422304697522E-3</v>
      </c>
      <c r="R161" s="10">
        <f t="shared" si="80"/>
        <v>1</v>
      </c>
      <c r="S161" s="10">
        <f t="shared" si="68"/>
        <v>2.2660602783164904E-3</v>
      </c>
      <c r="T161" s="10">
        <f t="shared" si="69"/>
        <v>2.2660602783164904E-3</v>
      </c>
      <c r="U161" s="2">
        <f t="shared" si="70"/>
        <v>0.25</v>
      </c>
      <c r="V161" s="2">
        <f t="shared" si="81"/>
        <v>0.25</v>
      </c>
      <c r="X161" s="10">
        <f t="shared" si="82"/>
        <v>-1.0552046619986544E-2</v>
      </c>
      <c r="Y161" s="10">
        <f t="shared" si="83"/>
        <v>-5.1308316508984819E-2</v>
      </c>
      <c r="Z161" s="10">
        <f t="shared" si="84"/>
        <v>1.0552046619986433E-2</v>
      </c>
      <c r="AA161" s="10">
        <f t="shared" si="85"/>
        <v>-3.6467574859021079E-2</v>
      </c>
      <c r="AB161" s="29"/>
      <c r="AC161" s="1">
        <f t="shared" si="86"/>
        <v>0.24535811455058854</v>
      </c>
      <c r="AD161" s="1">
        <f t="shared" si="87"/>
        <v>0.15632543142480471</v>
      </c>
      <c r="AE161" s="1">
        <f t="shared" si="88"/>
        <v>0.19980530107833075</v>
      </c>
      <c r="AF161" s="1">
        <f t="shared" si="89"/>
        <v>8.9032683125783829E-2</v>
      </c>
      <c r="AG161" s="1">
        <f t="shared" si="90"/>
        <v>0.35613073250313543</v>
      </c>
      <c r="AH161" s="2">
        <f t="shared" si="91"/>
        <v>0.24999999999999992</v>
      </c>
      <c r="AI161" s="3"/>
      <c r="AJ161" s="3"/>
      <c r="AK161" s="3"/>
      <c r="AL161" s="3"/>
      <c r="AM161" s="3"/>
      <c r="AN161" s="3"/>
      <c r="AO161" s="3"/>
      <c r="AP161" s="3"/>
    </row>
    <row r="162" spans="1:42" x14ac:dyDescent="0.25">
      <c r="A162" s="1">
        <f t="shared" si="92"/>
        <v>157</v>
      </c>
      <c r="B162" s="1">
        <v>0.6</v>
      </c>
      <c r="C162" s="1">
        <v>0.3</v>
      </c>
      <c r="D162" s="10">
        <f>D161*J$2</f>
        <v>6.8607618672855209E-4</v>
      </c>
      <c r="E162" s="10">
        <f>E161</f>
        <v>1.7151904668213798E-3</v>
      </c>
      <c r="F162" s="10">
        <f t="shared" si="71"/>
        <v>98.930659444949541</v>
      </c>
      <c r="G162" s="10">
        <f t="shared" si="72"/>
        <v>97.494541424029961</v>
      </c>
      <c r="H162" s="10">
        <f t="shared" si="73"/>
        <v>291.51281427456183</v>
      </c>
      <c r="I162" s="10">
        <f t="shared" si="74"/>
        <v>291.51281427456189</v>
      </c>
      <c r="J162" s="2">
        <f t="shared" si="66"/>
        <v>0.18614077594459433</v>
      </c>
      <c r="K162" s="2">
        <f t="shared" si="75"/>
        <v>0.21063245007591069</v>
      </c>
      <c r="L162" s="2">
        <f t="shared" si="76"/>
        <v>0.19826147766260216</v>
      </c>
      <c r="M162" s="10">
        <f t="shared" si="77"/>
        <v>2.3886161518543044E-3</v>
      </c>
      <c r="N162" s="10">
        <f t="shared" si="78"/>
        <v>2.3518256565002809E-3</v>
      </c>
      <c r="O162" s="10">
        <f t="shared" si="67"/>
        <v>2.2809324490863877E-3</v>
      </c>
      <c r="P162" s="10">
        <f t="shared" si="79"/>
        <v>2.2677070590883318E-3</v>
      </c>
      <c r="R162" s="10">
        <f t="shared" si="80"/>
        <v>1</v>
      </c>
      <c r="S162" s="10">
        <f t="shared" si="68"/>
        <v>2.1804773983908486E-3</v>
      </c>
      <c r="T162" s="10">
        <f t="shared" si="69"/>
        <v>2.1804773983908486E-3</v>
      </c>
      <c r="U162" s="2">
        <f t="shared" si="70"/>
        <v>0.25</v>
      </c>
      <c r="V162" s="2">
        <f t="shared" si="81"/>
        <v>0.25</v>
      </c>
      <c r="X162" s="10">
        <f t="shared" si="82"/>
        <v>1.0218603022356554E-2</v>
      </c>
      <c r="Y162" s="10">
        <f t="shared" si="83"/>
        <v>-3.4272658005928269E-2</v>
      </c>
      <c r="Z162" s="10">
        <f t="shared" si="84"/>
        <v>-1.0218603022356554E-2</v>
      </c>
      <c r="AA162" s="10">
        <f t="shared" si="85"/>
        <v>-4.8291552117355807E-2</v>
      </c>
      <c r="AB162" s="29"/>
      <c r="AC162" s="1">
        <f t="shared" si="86"/>
        <v>0.23509567760015029</v>
      </c>
      <c r="AD162" s="1">
        <f t="shared" si="87"/>
        <v>0.14943553540631177</v>
      </c>
      <c r="AE162" s="1">
        <f t="shared" si="88"/>
        <v>0.19320503336904205</v>
      </c>
      <c r="AF162" s="1">
        <f t="shared" si="89"/>
        <v>8.5660142193838523E-2</v>
      </c>
      <c r="AG162" s="1">
        <f t="shared" si="90"/>
        <v>0.34264056877535382</v>
      </c>
      <c r="AH162" s="2">
        <f t="shared" si="91"/>
        <v>0.25000000000000022</v>
      </c>
      <c r="AI162" s="3"/>
      <c r="AJ162" s="3"/>
      <c r="AK162" s="4"/>
      <c r="AL162" s="4"/>
      <c r="AM162" s="3"/>
      <c r="AN162" s="3"/>
      <c r="AO162" s="3"/>
      <c r="AP162" s="3"/>
    </row>
    <row r="163" spans="1:42" x14ac:dyDescent="0.25">
      <c r="A163" s="1">
        <f t="shared" si="92"/>
        <v>158</v>
      </c>
      <c r="B163" s="1">
        <v>0.6</v>
      </c>
      <c r="C163" s="1">
        <v>0.3</v>
      </c>
      <c r="D163" s="10">
        <f>D162</f>
        <v>6.8607618672855209E-4</v>
      </c>
      <c r="E163" s="10">
        <f>E162</f>
        <v>1.7151904668213798E-3</v>
      </c>
      <c r="F163" s="10">
        <f t="shared" si="71"/>
        <v>97.462335096480047</v>
      </c>
      <c r="G163" s="10">
        <f t="shared" si="72"/>
        <v>98.941550974142473</v>
      </c>
      <c r="H163" s="10">
        <f t="shared" si="73"/>
        <v>291.51281427456183</v>
      </c>
      <c r="I163" s="10">
        <f t="shared" si="74"/>
        <v>291.51281427456189</v>
      </c>
      <c r="J163" s="2">
        <f t="shared" si="66"/>
        <v>0.232708580690691</v>
      </c>
      <c r="K163" s="2">
        <f t="shared" si="75"/>
        <v>0.20763279780731336</v>
      </c>
      <c r="L163" s="2">
        <f t="shared" si="76"/>
        <v>0.22004185586266645</v>
      </c>
      <c r="M163" s="10">
        <f t="shared" si="77"/>
        <v>2.2578602712940831E-3</v>
      </c>
      <c r="N163" s="10">
        <f t="shared" si="78"/>
        <v>2.2911190956032418E-3</v>
      </c>
      <c r="O163" s="10">
        <f t="shared" si="67"/>
        <v>2.2118626600813648E-3</v>
      </c>
      <c r="P163" s="10">
        <f t="shared" si="79"/>
        <v>2.2240358074015515E-3</v>
      </c>
      <c r="R163" s="10">
        <f t="shared" si="80"/>
        <v>1</v>
      </c>
      <c r="S163" s="10">
        <f t="shared" si="68"/>
        <v>2.1855266722992815E-3</v>
      </c>
      <c r="T163" s="10">
        <f t="shared" si="69"/>
        <v>2.1855266722992815E-3</v>
      </c>
      <c r="U163" s="2">
        <f t="shared" si="70"/>
        <v>0.25</v>
      </c>
      <c r="V163" s="2">
        <f t="shared" si="81"/>
        <v>0.25</v>
      </c>
      <c r="X163" s="10">
        <f t="shared" si="82"/>
        <v>-1.0275522557754435E-2</v>
      </c>
      <c r="Y163" s="10">
        <f t="shared" si="83"/>
        <v>-2.2059876177878746E-2</v>
      </c>
      <c r="Z163" s="10">
        <f t="shared" si="84"/>
        <v>1.0275522557754435E-2</v>
      </c>
      <c r="AA163" s="10">
        <f t="shared" si="85"/>
        <v>-7.2173777180497556E-3</v>
      </c>
      <c r="AB163" s="29"/>
      <c r="AC163" s="1">
        <f t="shared" si="86"/>
        <v>0.23657019221602416</v>
      </c>
      <c r="AD163" s="1">
        <f t="shared" si="87"/>
        <v>0.15072100590590917</v>
      </c>
      <c r="AE163" s="1">
        <f t="shared" si="88"/>
        <v>0.19267573933455068</v>
      </c>
      <c r="AF163" s="1">
        <f t="shared" si="89"/>
        <v>8.5849186310114983E-2</v>
      </c>
      <c r="AG163" s="1">
        <f t="shared" si="90"/>
        <v>0.34339674524045982</v>
      </c>
      <c r="AH163" s="2">
        <f t="shared" si="91"/>
        <v>0.25000000000000006</v>
      </c>
      <c r="AI163" s="3"/>
      <c r="AJ163" s="3"/>
      <c r="AK163" s="4"/>
      <c r="AL163" s="4"/>
      <c r="AM163" s="3"/>
      <c r="AN163" s="3"/>
      <c r="AO163" s="3"/>
      <c r="AP163" s="3"/>
    </row>
    <row r="164" spans="1:42" x14ac:dyDescent="0.25">
      <c r="A164" s="1">
        <f t="shared" si="92"/>
        <v>159</v>
      </c>
      <c r="B164" s="1">
        <v>0.6</v>
      </c>
      <c r="C164" s="1">
        <v>0.3</v>
      </c>
      <c r="D164" s="10">
        <f>D163</f>
        <v>6.8607618672855209E-4</v>
      </c>
      <c r="E164" s="10">
        <f>J$2*E163</f>
        <v>1.5174907528536802E-3</v>
      </c>
      <c r="F164" s="10">
        <f t="shared" si="71"/>
        <v>98.943365375116954</v>
      </c>
      <c r="G164" s="10">
        <f t="shared" si="72"/>
        <v>97.438042642816896</v>
      </c>
      <c r="H164" s="10">
        <f t="shared" si="73"/>
        <v>291.51281427456183</v>
      </c>
      <c r="I164" s="10">
        <f t="shared" si="74"/>
        <v>329.49129940972438</v>
      </c>
      <c r="J164" s="2">
        <f t="shared" si="66"/>
        <v>0.1738358744098063</v>
      </c>
      <c r="K164" s="2">
        <f t="shared" si="75"/>
        <v>0.19871618956213566</v>
      </c>
      <c r="L164" s="2">
        <f t="shared" si="76"/>
        <v>0.186145575400533</v>
      </c>
      <c r="M164" s="10">
        <f t="shared" si="77"/>
        <v>2.2348266719617793E-3</v>
      </c>
      <c r="N164" s="10">
        <f t="shared" si="78"/>
        <v>2.2014151167108081E-3</v>
      </c>
      <c r="O164" s="10">
        <f t="shared" si="67"/>
        <v>2.1127376213020124E-3</v>
      </c>
      <c r="P164" s="10">
        <f t="shared" si="79"/>
        <v>2.1008483307735555E-3</v>
      </c>
      <c r="R164" s="10">
        <f t="shared" si="80"/>
        <v>1</v>
      </c>
      <c r="S164" s="10">
        <f t="shared" si="68"/>
        <v>2.0016334849741494E-3</v>
      </c>
      <c r="T164" s="10">
        <f t="shared" si="69"/>
        <v>2.0016334849741494E-3</v>
      </c>
      <c r="U164" s="2">
        <f t="shared" si="70"/>
        <v>0.25</v>
      </c>
      <c r="V164" s="2">
        <f t="shared" si="81"/>
        <v>0.25</v>
      </c>
      <c r="X164" s="10">
        <f t="shared" si="82"/>
        <v>1.0486730946876133E-2</v>
      </c>
      <c r="Y164" s="10">
        <f t="shared" si="83"/>
        <v>-4.2652501478696037E-2</v>
      </c>
      <c r="Z164" s="10">
        <f t="shared" si="84"/>
        <v>-1.0486730946876133E-2</v>
      </c>
      <c r="AA164" s="10">
        <f t="shared" si="85"/>
        <v>-5.7217570564138232E-2</v>
      </c>
      <c r="AB164" s="29"/>
      <c r="AC164" s="1">
        <f t="shared" si="86"/>
        <v>0.2157440155052873</v>
      </c>
      <c r="AD164" s="1">
        <f t="shared" si="87"/>
        <v>0.13712729508227389</v>
      </c>
      <c r="AE164" s="1">
        <f t="shared" si="88"/>
        <v>0.17733958660977997</v>
      </c>
      <c r="AF164" s="1">
        <f t="shared" si="89"/>
        <v>7.8616720423013403E-2</v>
      </c>
      <c r="AG164" s="1">
        <f t="shared" si="90"/>
        <v>0.31446688169205383</v>
      </c>
      <c r="AH164" s="2">
        <f t="shared" si="91"/>
        <v>0.24999999999999983</v>
      </c>
      <c r="AI164" s="3"/>
      <c r="AJ164" s="3"/>
      <c r="AK164" s="4"/>
      <c r="AL164" s="4"/>
      <c r="AM164" s="3"/>
      <c r="AN164" s="3"/>
      <c r="AO164" s="3"/>
      <c r="AP164" s="3"/>
    </row>
    <row r="165" spans="1:42" x14ac:dyDescent="0.25">
      <c r="A165" s="1">
        <f t="shared" si="92"/>
        <v>160</v>
      </c>
      <c r="B165" s="1">
        <v>0.6</v>
      </c>
      <c r="C165" s="1">
        <v>0.3</v>
      </c>
      <c r="D165" s="10">
        <f>D164*J$2</f>
        <v>6.0699630114147227E-4</v>
      </c>
      <c r="E165" s="10">
        <f>E164</f>
        <v>1.5174907528536802E-3</v>
      </c>
      <c r="F165" s="10">
        <f t="shared" si="71"/>
        <v>97.451549654781374</v>
      </c>
      <c r="G165" s="10">
        <f t="shared" si="72"/>
        <v>98.907161903337212</v>
      </c>
      <c r="H165" s="10">
        <f t="shared" si="73"/>
        <v>329.49129940972426</v>
      </c>
      <c r="I165" s="10">
        <f t="shared" si="74"/>
        <v>329.49129940972438</v>
      </c>
      <c r="J165" s="2">
        <f t="shared" ref="J165:J196" si="93">(M166/(M165*B165+N165*H165*D165)-1)</f>
        <v>0.20249832320825623</v>
      </c>
      <c r="K165" s="2">
        <f t="shared" si="75"/>
        <v>0.17800284340239192</v>
      </c>
      <c r="L165" s="2">
        <f t="shared" si="76"/>
        <v>0.19012455342990631</v>
      </c>
      <c r="M165" s="10">
        <f t="shared" si="77"/>
        <v>2.0908118400746068E-3</v>
      </c>
      <c r="N165" s="10">
        <f t="shared" si="78"/>
        <v>2.1231128439377881E-3</v>
      </c>
      <c r="O165" s="10">
        <f t="shared" si="67"/>
        <v>1.9983496495394027E-3</v>
      </c>
      <c r="P165" s="10">
        <f t="shared" si="79"/>
        <v>2.0098823148788046E-3</v>
      </c>
      <c r="R165" s="10">
        <f t="shared" si="80"/>
        <v>1</v>
      </c>
      <c r="S165" s="10">
        <f t="shared" si="68"/>
        <v>1.9335786113701143E-3</v>
      </c>
      <c r="T165" s="10">
        <f t="shared" si="69"/>
        <v>1.9335786113701143E-3</v>
      </c>
      <c r="U165" s="2">
        <f t="shared" si="70"/>
        <v>0.25</v>
      </c>
      <c r="V165" s="2">
        <f t="shared" si="81"/>
        <v>0.25</v>
      </c>
      <c r="X165" s="10">
        <f t="shared" si="82"/>
        <v>-1.0290051586381299E-2</v>
      </c>
      <c r="Y165" s="10">
        <f t="shared" si="83"/>
        <v>-4.2368792591489401E-2</v>
      </c>
      <c r="Z165" s="10">
        <f t="shared" si="84"/>
        <v>1.0290051586381299E-2</v>
      </c>
      <c r="AA165" s="10">
        <f t="shared" si="85"/>
        <v>-2.8064866999324645E-2</v>
      </c>
      <c r="AB165" s="29"/>
      <c r="AC165" s="1">
        <f t="shared" si="86"/>
        <v>0.20924343376027285</v>
      </c>
      <c r="AD165" s="1">
        <f t="shared" si="87"/>
        <v>0.13330843279527851</v>
      </c>
      <c r="AE165" s="1">
        <f t="shared" si="88"/>
        <v>0.17043157106469889</v>
      </c>
      <c r="AF165" s="1">
        <f t="shared" si="89"/>
        <v>7.5935000964994337E-2</v>
      </c>
      <c r="AG165" s="1">
        <f t="shared" si="90"/>
        <v>0.3037400038599774</v>
      </c>
      <c r="AH165" s="2">
        <f t="shared" si="91"/>
        <v>0.24999999999999994</v>
      </c>
      <c r="AI165" s="3"/>
      <c r="AJ165" s="3"/>
      <c r="AK165" s="3"/>
      <c r="AL165" s="3"/>
      <c r="AM165" s="3"/>
      <c r="AN165" s="3"/>
      <c r="AO165" s="3"/>
      <c r="AP165" s="3"/>
    </row>
    <row r="166" spans="1:42" x14ac:dyDescent="0.25">
      <c r="A166" s="1">
        <f t="shared" si="92"/>
        <v>161</v>
      </c>
      <c r="B166" s="1">
        <v>0.6</v>
      </c>
      <c r="C166" s="1">
        <v>0.3</v>
      </c>
      <c r="D166" s="10">
        <f>D165</f>
        <v>6.0699630114147227E-4</v>
      </c>
      <c r="E166" s="10">
        <f>E165</f>
        <v>1.5174907528536802E-3</v>
      </c>
      <c r="F166" s="10">
        <f t="shared" ref="F166:F197" si="94">F165*(E$2+G$2*(J165-K165))</f>
        <v>98.898145869552422</v>
      </c>
      <c r="G166" s="10">
        <f t="shared" ref="G166:G197" si="95">G165*(E$2+G$2*(K165-J165))</f>
        <v>97.438958200779723</v>
      </c>
      <c r="H166" s="10">
        <f t="shared" si="73"/>
        <v>329.49129940972426</v>
      </c>
      <c r="I166" s="10">
        <f t="shared" si="74"/>
        <v>329.49129940972438</v>
      </c>
      <c r="J166" s="2">
        <f t="shared" si="93"/>
        <v>0.21488614422654662</v>
      </c>
      <c r="K166" s="2">
        <f t="shared" si="75"/>
        <v>0.23994792086669081</v>
      </c>
      <c r="L166" s="2">
        <f t="shared" si="76"/>
        <v>0.22728910279012471</v>
      </c>
      <c r="M166" s="10">
        <f t="shared" ref="M166:M197" si="96">(M165*(B165*F165+C165*G165)+(D165*F165+E165*G165))/(2*F165)</f>
        <v>2.0191265660636304E-3</v>
      </c>
      <c r="N166" s="10">
        <f t="shared" ref="N166:N197" si="97">M166*F165/G165</f>
        <v>1.9894111712996086E-3</v>
      </c>
      <c r="O166" s="10">
        <f t="shared" si="67"/>
        <v>1.9751477493113526E-3</v>
      </c>
      <c r="P166" s="10">
        <f t="shared" si="79"/>
        <v>1.9642069352576556E-3</v>
      </c>
      <c r="R166" s="10">
        <f t="shared" si="80"/>
        <v>1</v>
      </c>
      <c r="S166" s="10">
        <f t="shared" si="68"/>
        <v>1.9291103511321064E-3</v>
      </c>
      <c r="T166" s="10">
        <f t="shared" si="69"/>
        <v>1.9291103511321064E-3</v>
      </c>
      <c r="U166" s="2">
        <f t="shared" si="70"/>
        <v>0.25000000000000022</v>
      </c>
      <c r="V166" s="2">
        <f t="shared" si="81"/>
        <v>0.25</v>
      </c>
      <c r="X166" s="10">
        <f t="shared" si="82"/>
        <v>1.0209153032586959E-2</v>
      </c>
      <c r="Y166" s="10">
        <f t="shared" si="83"/>
        <v>-1.333713662533631E-2</v>
      </c>
      <c r="Z166" s="10">
        <f t="shared" si="84"/>
        <v>-1.0209153032586959E-2</v>
      </c>
      <c r="AA166" s="10">
        <f t="shared" si="85"/>
        <v>-2.789480371619657E-2</v>
      </c>
      <c r="AB166" s="29"/>
      <c r="AC166" s="1">
        <f t="shared" si="86"/>
        <v>0.2078935267699476</v>
      </c>
      <c r="AD166" s="1">
        <f t="shared" si="87"/>
        <v>0.13214233881527171</v>
      </c>
      <c r="AE166" s="1">
        <f t="shared" si="88"/>
        <v>0.17086241300343177</v>
      </c>
      <c r="AF166" s="1">
        <f t="shared" si="89"/>
        <v>7.5751187954675892E-2</v>
      </c>
      <c r="AG166" s="1">
        <f t="shared" si="90"/>
        <v>0.30300475181870345</v>
      </c>
      <c r="AH166" s="2">
        <f t="shared" si="91"/>
        <v>0.25000000000000011</v>
      </c>
      <c r="AI166" s="3"/>
      <c r="AJ166" s="3"/>
      <c r="AK166" s="4"/>
      <c r="AL166" s="4"/>
      <c r="AM166" s="3"/>
      <c r="AN166" s="3"/>
      <c r="AO166" s="3"/>
      <c r="AP166" s="3"/>
    </row>
    <row r="167" spans="1:42" x14ac:dyDescent="0.25">
      <c r="A167" s="1">
        <f t="shared" si="92"/>
        <v>162</v>
      </c>
      <c r="B167" s="1">
        <v>0.6</v>
      </c>
      <c r="C167" s="1">
        <v>0.3</v>
      </c>
      <c r="D167" s="10">
        <f>D166</f>
        <v>6.0699630114147227E-4</v>
      </c>
      <c r="E167" s="10">
        <f>J$2*E166</f>
        <v>1.3425786987167536E-3</v>
      </c>
      <c r="F167" s="10">
        <f t="shared" si="94"/>
        <v>97.396136544956704</v>
      </c>
      <c r="G167" s="10">
        <f t="shared" si="95"/>
        <v>98.918806205104346</v>
      </c>
      <c r="H167" s="10">
        <f t="shared" si="73"/>
        <v>329.49129940972426</v>
      </c>
      <c r="I167" s="10">
        <f t="shared" si="74"/>
        <v>372.41764708311223</v>
      </c>
      <c r="J167" s="2">
        <f t="shared" si="93"/>
        <v>0.19088847743862658</v>
      </c>
      <c r="K167" s="2">
        <f t="shared" si="75"/>
        <v>0.16603322333342452</v>
      </c>
      <c r="L167" s="2">
        <f t="shared" si="76"/>
        <v>0.17832979307164143</v>
      </c>
      <c r="M167" s="10">
        <f t="shared" si="96"/>
        <v>1.9551869465665385E-3</v>
      </c>
      <c r="N167" s="10">
        <f t="shared" si="97"/>
        <v>1.9844666590681488E-3</v>
      </c>
      <c r="O167" s="10">
        <f t="shared" si="67"/>
        <v>1.8499842556459428E-3</v>
      </c>
      <c r="P167" s="10">
        <f t="shared" si="79"/>
        <v>1.8603346029179087E-3</v>
      </c>
      <c r="R167" s="10">
        <f t="shared" si="80"/>
        <v>1</v>
      </c>
      <c r="S167" s="10">
        <f t="shared" si="68"/>
        <v>1.7737754627304952E-3</v>
      </c>
      <c r="T167" s="10">
        <f t="shared" si="69"/>
        <v>1.7737754627304952E-3</v>
      </c>
      <c r="U167" s="2">
        <f t="shared" si="70"/>
        <v>0.25</v>
      </c>
      <c r="V167" s="2">
        <f t="shared" si="81"/>
        <v>0.25</v>
      </c>
      <c r="X167" s="10">
        <f t="shared" si="82"/>
        <v>-1.0545642690234613E-2</v>
      </c>
      <c r="Y167" s="10">
        <f t="shared" si="83"/>
        <v>-5.1305515097461507E-2</v>
      </c>
      <c r="Z167" s="10">
        <f t="shared" si="84"/>
        <v>1.0545642690234613E-2</v>
      </c>
      <c r="AA167" s="10">
        <f t="shared" si="85"/>
        <v>-3.6473835318831749E-2</v>
      </c>
      <c r="AB167" s="29"/>
      <c r="AC167" s="1">
        <f t="shared" si="86"/>
        <v>0.19192537674172222</v>
      </c>
      <c r="AD167" s="1">
        <f t="shared" si="87"/>
        <v>0.12228165105824218</v>
      </c>
      <c r="AE167" s="1">
        <f t="shared" si="88"/>
        <v>0.15629325167567798</v>
      </c>
      <c r="AF167" s="1">
        <f t="shared" si="89"/>
        <v>6.964372568348004E-2</v>
      </c>
      <c r="AG167" s="1">
        <f t="shared" si="90"/>
        <v>0.27857490273392016</v>
      </c>
      <c r="AH167" s="2">
        <f t="shared" si="91"/>
        <v>0.25</v>
      </c>
      <c r="AI167" s="3"/>
      <c r="AJ167" s="3"/>
      <c r="AK167" s="4"/>
      <c r="AL167" s="4"/>
      <c r="AM167" s="3"/>
      <c r="AN167" s="3"/>
      <c r="AO167" s="3"/>
      <c r="AP167" s="3"/>
    </row>
    <row r="168" spans="1:42" x14ac:dyDescent="0.25">
      <c r="A168" s="1">
        <f t="shared" si="92"/>
        <v>163</v>
      </c>
      <c r="B168" s="1">
        <v>0.6</v>
      </c>
      <c r="C168" s="1">
        <v>0.3</v>
      </c>
      <c r="D168" s="10">
        <f>D167*J$2</f>
        <v>5.3703147948670163E-4</v>
      </c>
      <c r="E168" s="10">
        <f>E167</f>
        <v>1.3425786987167536E-3</v>
      </c>
      <c r="F168" s="10">
        <f t="shared" si="94"/>
        <v>98.863144812906768</v>
      </c>
      <c r="G168" s="10">
        <f t="shared" si="95"/>
        <v>97.428863054313609</v>
      </c>
      <c r="H168" s="10">
        <f t="shared" si="73"/>
        <v>372.41764708311212</v>
      </c>
      <c r="I168" s="10">
        <f t="shared" si="74"/>
        <v>372.41764708311223</v>
      </c>
      <c r="J168" s="2">
        <f t="shared" si="93"/>
        <v>0.1861456879962522</v>
      </c>
      <c r="K168" s="2">
        <f t="shared" si="75"/>
        <v>0.21062254285191506</v>
      </c>
      <c r="L168" s="2">
        <f t="shared" si="76"/>
        <v>0.19825913120243177</v>
      </c>
      <c r="M168" s="10">
        <f t="shared" si="96"/>
        <v>1.8697014591717786E-3</v>
      </c>
      <c r="N168" s="10">
        <f t="shared" si="97"/>
        <v>1.8409209087927978E-3</v>
      </c>
      <c r="O168" s="10">
        <f t="shared" si="67"/>
        <v>1.7854121654015463E-3</v>
      </c>
      <c r="P168" s="10">
        <f t="shared" si="79"/>
        <v>1.7750661982137528E-3</v>
      </c>
      <c r="R168" s="10">
        <f t="shared" si="80"/>
        <v>1</v>
      </c>
      <c r="S168" s="10">
        <f t="shared" ref="S168:S205" si="98">R168*T168</f>
        <v>1.7067868435578092E-3</v>
      </c>
      <c r="T168" s="10">
        <f t="shared" si="69"/>
        <v>1.7067868435578092E-3</v>
      </c>
      <c r="U168" s="2">
        <f t="shared" si="70"/>
        <v>0.25</v>
      </c>
      <c r="V168" s="2">
        <f t="shared" si="81"/>
        <v>0.25</v>
      </c>
      <c r="X168" s="10">
        <f t="shared" si="82"/>
        <v>1.0212441295168961E-2</v>
      </c>
      <c r="Y168" s="10">
        <f t="shared" si="83"/>
        <v>-3.4274921268262704E-2</v>
      </c>
      <c r="Z168" s="10">
        <f t="shared" si="84"/>
        <v>-1.0212441295168961E-2</v>
      </c>
      <c r="AA168" s="10">
        <f t="shared" si="85"/>
        <v>-4.8285418980652195E-2</v>
      </c>
      <c r="AB168" s="29"/>
      <c r="AC168" s="1">
        <f t="shared" si="86"/>
        <v>0.18389853710249648</v>
      </c>
      <c r="AD168" s="1">
        <f t="shared" si="87"/>
        <v>0.11689281379783294</v>
      </c>
      <c r="AE168" s="1">
        <f t="shared" si="88"/>
        <v>0.15113007942082124</v>
      </c>
      <c r="AF168" s="1">
        <f t="shared" si="89"/>
        <v>6.7005723304663548E-2</v>
      </c>
      <c r="AG168" s="1">
        <f t="shared" si="90"/>
        <v>0.26802289321865419</v>
      </c>
      <c r="AH168" s="2">
        <f t="shared" si="91"/>
        <v>0.25</v>
      </c>
      <c r="AI168" s="3"/>
      <c r="AJ168" s="3"/>
      <c r="AK168" s="4"/>
      <c r="AL168" s="4"/>
      <c r="AM168" s="3"/>
      <c r="AN168" s="3"/>
      <c r="AO168" s="3"/>
      <c r="AP168" s="3"/>
    </row>
    <row r="169" spans="1:42" x14ac:dyDescent="0.25">
      <c r="A169" s="1">
        <f t="shared" si="92"/>
        <v>164</v>
      </c>
      <c r="B169" s="1">
        <v>0.6</v>
      </c>
      <c r="C169" s="1">
        <v>0.3</v>
      </c>
      <c r="D169" s="10">
        <f>D168</f>
        <v>5.3703147948670163E-4</v>
      </c>
      <c r="E169" s="10">
        <f>E168</f>
        <v>1.3425786987167536E-3</v>
      </c>
      <c r="F169" s="10">
        <f t="shared" si="94"/>
        <v>97.396710352133866</v>
      </c>
      <c r="G169" s="10">
        <f t="shared" si="95"/>
        <v>98.874022850991622</v>
      </c>
      <c r="H169" s="10">
        <f t="shared" si="73"/>
        <v>372.41764708311212</v>
      </c>
      <c r="I169" s="10">
        <f t="shared" si="74"/>
        <v>372.41764708311223</v>
      </c>
      <c r="J169" s="2">
        <f t="shared" si="93"/>
        <v>0.23270314174030027</v>
      </c>
      <c r="K169" s="2">
        <f t="shared" si="75"/>
        <v>0.20764253879112982</v>
      </c>
      <c r="L169" s="2">
        <f t="shared" si="76"/>
        <v>0.22004416304076568</v>
      </c>
      <c r="M169" s="10">
        <f t="shared" si="96"/>
        <v>1.7673630737634874E-3</v>
      </c>
      <c r="N169" s="10">
        <f t="shared" si="97"/>
        <v>1.79338099635894E-3</v>
      </c>
      <c r="O169" s="10">
        <f t="shared" si="67"/>
        <v>1.7313574046145487E-3</v>
      </c>
      <c r="P169" s="10">
        <f t="shared" si="79"/>
        <v>1.7408803089936575E-3</v>
      </c>
      <c r="R169" s="10">
        <f t="shared" si="80"/>
        <v>1</v>
      </c>
      <c r="S169" s="10">
        <f t="shared" si="98"/>
        <v>1.7107368104993686E-3</v>
      </c>
      <c r="T169" s="10">
        <f t="shared" si="69"/>
        <v>1.7107368104993686E-3</v>
      </c>
      <c r="U169" s="2">
        <f t="shared" si="70"/>
        <v>0.25</v>
      </c>
      <c r="V169" s="2">
        <f t="shared" si="81"/>
        <v>0.25</v>
      </c>
      <c r="X169" s="10">
        <f t="shared" si="82"/>
        <v>-1.0269284040002491E-2</v>
      </c>
      <c r="Y169" s="10">
        <f t="shared" si="83"/>
        <v>-2.2057049710303978E-2</v>
      </c>
      <c r="Z169" s="10">
        <f t="shared" si="84"/>
        <v>1.0269284040002491E-2</v>
      </c>
      <c r="AA169" s="10">
        <f t="shared" si="85"/>
        <v>-7.2236191107546421E-3</v>
      </c>
      <c r="AB169" s="29"/>
      <c r="AC169" s="1">
        <f t="shared" si="86"/>
        <v>0.18505125639371908</v>
      </c>
      <c r="AD169" s="1">
        <f t="shared" si="87"/>
        <v>0.1178977427708616</v>
      </c>
      <c r="AE169" s="1">
        <f t="shared" si="88"/>
        <v>0.15071631172056832</v>
      </c>
      <c r="AF169" s="1">
        <f t="shared" si="89"/>
        <v>6.7153513622857486E-2</v>
      </c>
      <c r="AG169" s="1">
        <f t="shared" si="90"/>
        <v>0.26861405449142994</v>
      </c>
      <c r="AH169" s="2">
        <f t="shared" si="91"/>
        <v>0.25</v>
      </c>
      <c r="AI169" s="3"/>
      <c r="AJ169" s="3"/>
      <c r="AK169" s="3"/>
      <c r="AL169" s="3"/>
      <c r="AM169" s="3"/>
      <c r="AN169" s="3"/>
      <c r="AO169" s="3"/>
      <c r="AP169" s="3"/>
    </row>
    <row r="170" spans="1:42" x14ac:dyDescent="0.25">
      <c r="A170" s="1">
        <f t="shared" si="92"/>
        <v>165</v>
      </c>
      <c r="B170" s="1">
        <v>0.6</v>
      </c>
      <c r="C170" s="1">
        <v>0.3</v>
      </c>
      <c r="D170" s="10">
        <f>D169</f>
        <v>5.3703147948670163E-4</v>
      </c>
      <c r="E170" s="10">
        <f>J$2*E169</f>
        <v>1.1878277075878657E-3</v>
      </c>
      <c r="F170" s="10">
        <f t="shared" si="94"/>
        <v>98.875847445868118</v>
      </c>
      <c r="G170" s="10">
        <f t="shared" si="95"/>
        <v>97.372450218026131</v>
      </c>
      <c r="H170" s="10">
        <f t="shared" si="73"/>
        <v>372.41764708311212</v>
      </c>
      <c r="I170" s="10">
        <f t="shared" si="74"/>
        <v>420.93646814768726</v>
      </c>
      <c r="J170" s="2">
        <f t="shared" si="93"/>
        <v>0.17384099593879854</v>
      </c>
      <c r="K170" s="2">
        <f t="shared" si="75"/>
        <v>0.19870624385522806</v>
      </c>
      <c r="L170" s="2">
        <f t="shared" si="76"/>
        <v>0.18614332100484043</v>
      </c>
      <c r="M170" s="10">
        <f t="shared" si="96"/>
        <v>1.7493216858842299E-3</v>
      </c>
      <c r="N170" s="10">
        <f t="shared" si="97"/>
        <v>1.7231844385409681E-3</v>
      </c>
      <c r="O170" s="10">
        <f t="shared" si="67"/>
        <v>1.653756482927273E-3</v>
      </c>
      <c r="P170" s="10">
        <f t="shared" si="79"/>
        <v>1.6444557265175746E-3</v>
      </c>
      <c r="R170" s="10">
        <f t="shared" si="80"/>
        <v>1</v>
      </c>
      <c r="S170" s="10">
        <f t="shared" si="98"/>
        <v>1.5667949619994563E-3</v>
      </c>
      <c r="T170" s="10">
        <f t="shared" si="69"/>
        <v>1.5667949619994563E-3</v>
      </c>
      <c r="U170" s="2">
        <f t="shared" si="70"/>
        <v>0.25</v>
      </c>
      <c r="V170" s="2">
        <f t="shared" si="81"/>
        <v>0.25</v>
      </c>
      <c r="X170" s="10">
        <f t="shared" si="82"/>
        <v>1.0480401611977053E-2</v>
      </c>
      <c r="Y170" s="10">
        <f t="shared" si="83"/>
        <v>-4.2654938142753229E-2</v>
      </c>
      <c r="Z170" s="10">
        <f t="shared" si="84"/>
        <v>-1.0480401611977275E-2</v>
      </c>
      <c r="AA170" s="10">
        <f t="shared" si="85"/>
        <v>-5.7211272669972946E-2</v>
      </c>
      <c r="AB170" s="29"/>
      <c r="AC170" s="1">
        <f t="shared" si="86"/>
        <v>0.16876113696404754</v>
      </c>
      <c r="AD170" s="1">
        <f t="shared" si="87"/>
        <v>0.10726496814789568</v>
      </c>
      <c r="AE170" s="1">
        <f t="shared" si="88"/>
        <v>0.13871970711671164</v>
      </c>
      <c r="AF170" s="1">
        <f t="shared" si="89"/>
        <v>6.1496168816151858E-2</v>
      </c>
      <c r="AG170" s="1">
        <f t="shared" si="90"/>
        <v>0.24598467526460732</v>
      </c>
      <c r="AH170" s="2">
        <f t="shared" si="91"/>
        <v>0.25000000000000011</v>
      </c>
      <c r="AI170" s="3"/>
      <c r="AJ170" s="3"/>
      <c r="AK170" s="4"/>
      <c r="AL170" s="4"/>
      <c r="AM170" s="3"/>
      <c r="AN170" s="3"/>
      <c r="AO170" s="3"/>
      <c r="AP170" s="3"/>
    </row>
    <row r="171" spans="1:42" x14ac:dyDescent="0.25">
      <c r="A171" s="1">
        <f t="shared" si="92"/>
        <v>166</v>
      </c>
      <c r="B171" s="1">
        <v>0.6</v>
      </c>
      <c r="C171" s="1">
        <v>0.3</v>
      </c>
      <c r="D171" s="10">
        <f>D170*J$2</f>
        <v>4.7513108303514641E-4</v>
      </c>
      <c r="E171" s="10">
        <f>E170</f>
        <v>1.1878277075878657E-3</v>
      </c>
      <c r="F171" s="10">
        <f t="shared" si="94"/>
        <v>97.385952535296838</v>
      </c>
      <c r="G171" s="10">
        <f t="shared" si="95"/>
        <v>98.83969142765639</v>
      </c>
      <c r="H171" s="10">
        <f t="shared" si="73"/>
        <v>420.93646814768715</v>
      </c>
      <c r="I171" s="10">
        <f t="shared" si="74"/>
        <v>420.93646814768726</v>
      </c>
      <c r="J171" s="2">
        <f t="shared" si="93"/>
        <v>0.20249333144266157</v>
      </c>
      <c r="K171" s="2">
        <f t="shared" si="75"/>
        <v>0.17801268578281948</v>
      </c>
      <c r="L171" s="2">
        <f t="shared" si="76"/>
        <v>0.19012713159172345</v>
      </c>
      <c r="M171" s="10">
        <f t="shared" si="96"/>
        <v>1.6366042134900434E-3</v>
      </c>
      <c r="N171" s="10">
        <f t="shared" si="97"/>
        <v>1.661872821110846E-3</v>
      </c>
      <c r="O171" s="10">
        <f t="shared" si="67"/>
        <v>1.5642282336228797E-3</v>
      </c>
      <c r="P171" s="10">
        <f t="shared" si="79"/>
        <v>1.5732500902749986E-3</v>
      </c>
      <c r="R171" s="10">
        <f t="shared" si="80"/>
        <v>1</v>
      </c>
      <c r="S171" s="10">
        <f t="shared" si="98"/>
        <v>1.5135226594299319E-3</v>
      </c>
      <c r="T171" s="10">
        <f t="shared" si="69"/>
        <v>1.5135226594299319E-3</v>
      </c>
      <c r="U171" s="2">
        <f t="shared" si="70"/>
        <v>0.25</v>
      </c>
      <c r="V171" s="2">
        <f t="shared" si="81"/>
        <v>0.25</v>
      </c>
      <c r="X171" s="10">
        <f t="shared" si="82"/>
        <v>-1.028379910939059E-2</v>
      </c>
      <c r="Y171" s="10">
        <f t="shared" si="83"/>
        <v>-4.2366155875187328E-2</v>
      </c>
      <c r="Z171" s="10">
        <f t="shared" si="84"/>
        <v>1.0283799109390479E-2</v>
      </c>
      <c r="AA171" s="10">
        <f t="shared" si="85"/>
        <v>-2.807097748855647E-2</v>
      </c>
      <c r="AB171" s="29"/>
      <c r="AC171" s="1">
        <f t="shared" si="86"/>
        <v>0.16367561718771007</v>
      </c>
      <c r="AD171" s="1">
        <f t="shared" si="87"/>
        <v>0.1042772254878781</v>
      </c>
      <c r="AE171" s="1">
        <f t="shared" si="88"/>
        <v>0.13331634131144987</v>
      </c>
      <c r="AF171" s="1">
        <f t="shared" si="89"/>
        <v>5.9398391699831965E-2</v>
      </c>
      <c r="AG171" s="1">
        <f t="shared" si="90"/>
        <v>0.23759356679932797</v>
      </c>
      <c r="AH171" s="2">
        <f t="shared" si="91"/>
        <v>0.24999999999999989</v>
      </c>
      <c r="AI171" s="3"/>
      <c r="AJ171" s="3"/>
      <c r="AK171" s="4"/>
      <c r="AL171" s="4"/>
      <c r="AM171" s="3"/>
      <c r="AN171" s="3"/>
      <c r="AO171" s="3"/>
      <c r="AP171" s="3"/>
    </row>
    <row r="172" spans="1:42" x14ac:dyDescent="0.25">
      <c r="A172" s="1">
        <f t="shared" si="92"/>
        <v>167</v>
      </c>
      <c r="B172" s="1">
        <v>0.6</v>
      </c>
      <c r="C172" s="1">
        <v>0.3</v>
      </c>
      <c r="D172" s="10">
        <f>D171</f>
        <v>4.7513108303514641E-4</v>
      </c>
      <c r="E172" s="10">
        <f>E171</f>
        <v>1.1878277075878657E-3</v>
      </c>
      <c r="F172" s="10">
        <f t="shared" si="94"/>
        <v>98.830699559032098</v>
      </c>
      <c r="G172" s="10">
        <f t="shared" si="95"/>
        <v>97.373377793097433</v>
      </c>
      <c r="H172" s="10">
        <f t="shared" si="73"/>
        <v>420.93646814768715</v>
      </c>
      <c r="I172" s="10">
        <f t="shared" si="74"/>
        <v>420.93646814768726</v>
      </c>
      <c r="J172" s="2">
        <f t="shared" si="93"/>
        <v>0.21489149673710495</v>
      </c>
      <c r="K172" s="2">
        <f t="shared" si="75"/>
        <v>0.23993809983443715</v>
      </c>
      <c r="L172" s="2">
        <f t="shared" si="76"/>
        <v>0.22728702315881488</v>
      </c>
      <c r="M172" s="10">
        <f t="shared" si="96"/>
        <v>1.5804815887779627E-3</v>
      </c>
      <c r="N172" s="10">
        <f t="shared" si="97"/>
        <v>1.5572357902421949E-3</v>
      </c>
      <c r="O172" s="10">
        <f t="shared" si="67"/>
        <v>1.5460577820217136E-3</v>
      </c>
      <c r="P172" s="10">
        <f t="shared" si="79"/>
        <v>1.5374990019559401E-3</v>
      </c>
      <c r="R172" s="10">
        <f t="shared" si="80"/>
        <v>1</v>
      </c>
      <c r="S172" s="10">
        <f t="shared" si="98"/>
        <v>1.5100272122066855E-3</v>
      </c>
      <c r="T172" s="10">
        <f t="shared" si="69"/>
        <v>1.5100272122066855E-3</v>
      </c>
      <c r="U172" s="2">
        <f t="shared" si="70"/>
        <v>0.25</v>
      </c>
      <c r="V172" s="2">
        <f t="shared" si="81"/>
        <v>0.24999999999999978</v>
      </c>
      <c r="X172" s="10">
        <f t="shared" si="82"/>
        <v>1.0202990518084265E-2</v>
      </c>
      <c r="Y172" s="10">
        <f t="shared" si="83"/>
        <v>-1.3339589714341238E-2</v>
      </c>
      <c r="Z172" s="10">
        <f t="shared" si="84"/>
        <v>-1.0202990518084376E-2</v>
      </c>
      <c r="AA172" s="10">
        <f t="shared" si="85"/>
        <v>-2.7888527422066933E-2</v>
      </c>
      <c r="AB172" s="29"/>
      <c r="AC172" s="1">
        <f t="shared" si="86"/>
        <v>0.16262033344266622</v>
      </c>
      <c r="AD172" s="1">
        <f t="shared" si="87"/>
        <v>0.10336563425314199</v>
      </c>
      <c r="AE172" s="1">
        <f t="shared" si="88"/>
        <v>0.13365316250495482</v>
      </c>
      <c r="AF172" s="1">
        <f t="shared" si="89"/>
        <v>5.9254699189524224E-2</v>
      </c>
      <c r="AG172" s="1">
        <f t="shared" si="90"/>
        <v>0.23701879675809681</v>
      </c>
      <c r="AH172" s="2">
        <f t="shared" si="91"/>
        <v>0.25000000000000011</v>
      </c>
      <c r="AI172" s="3"/>
      <c r="AJ172" s="3"/>
      <c r="AK172" s="4"/>
      <c r="AL172" s="4"/>
      <c r="AM172" s="3"/>
      <c r="AN172" s="3"/>
      <c r="AO172" s="3"/>
      <c r="AP172" s="3"/>
    </row>
    <row r="173" spans="1:42" x14ac:dyDescent="0.25">
      <c r="A173" s="1">
        <f t="shared" si="92"/>
        <v>168</v>
      </c>
      <c r="B173" s="1">
        <v>0.6</v>
      </c>
      <c r="C173" s="1">
        <v>0.3</v>
      </c>
      <c r="D173" s="10">
        <f>D172</f>
        <v>4.7513108303514641E-4</v>
      </c>
      <c r="E173" s="10">
        <f>J$2*E172</f>
        <v>1.050913934700458E-3</v>
      </c>
      <c r="F173" s="10">
        <f t="shared" si="94"/>
        <v>97.330623335785916</v>
      </c>
      <c r="G173" s="10">
        <f t="shared" si="95"/>
        <v>98.851334434670576</v>
      </c>
      <c r="H173" s="10">
        <f t="shared" si="73"/>
        <v>420.93646814768715</v>
      </c>
      <c r="I173" s="10">
        <f t="shared" si="74"/>
        <v>475.77635379105999</v>
      </c>
      <c r="J173" s="2">
        <f t="shared" si="93"/>
        <v>0.19088327201287658</v>
      </c>
      <c r="K173" s="2">
        <f t="shared" si="75"/>
        <v>0.16604306523018253</v>
      </c>
      <c r="L173" s="2">
        <f t="shared" si="76"/>
        <v>0.17833227020029829</v>
      </c>
      <c r="M173" s="10">
        <f t="shared" si="96"/>
        <v>1.5304426897695237E-3</v>
      </c>
      <c r="N173" s="10">
        <f t="shared" si="97"/>
        <v>1.5533477947773406E-3</v>
      </c>
      <c r="O173" s="10">
        <f t="shared" si="67"/>
        <v>1.4480939721146664E-3</v>
      </c>
      <c r="P173" s="10">
        <f t="shared" si="79"/>
        <v>1.4561909194295776E-3</v>
      </c>
      <c r="R173" s="10">
        <f t="shared" si="80"/>
        <v>1</v>
      </c>
      <c r="S173" s="10">
        <f t="shared" si="98"/>
        <v>1.3884358779080097E-3</v>
      </c>
      <c r="T173" s="10">
        <f t="shared" si="69"/>
        <v>1.3884358779080097E-3</v>
      </c>
      <c r="U173" s="2">
        <f t="shared" si="70"/>
        <v>0.24999999999999978</v>
      </c>
      <c r="V173" s="2">
        <f t="shared" si="81"/>
        <v>0.25</v>
      </c>
      <c r="X173" s="10">
        <f t="shared" si="82"/>
        <v>-1.0539237646158384E-2</v>
      </c>
      <c r="Y173" s="10">
        <f t="shared" si="83"/>
        <v>-5.1302713298290836E-2</v>
      </c>
      <c r="Z173" s="10">
        <f t="shared" si="84"/>
        <v>1.0539237646158384E-2</v>
      </c>
      <c r="AA173" s="10">
        <f t="shared" si="85"/>
        <v>-3.6480096901477799E-2</v>
      </c>
      <c r="AB173" s="29"/>
      <c r="AC173" s="1">
        <f t="shared" si="86"/>
        <v>0.15012904929914839</v>
      </c>
      <c r="AD173" s="1">
        <f t="shared" si="87"/>
        <v>9.5651835545801214E-2</v>
      </c>
      <c r="AE173" s="1">
        <f t="shared" si="88"/>
        <v>0.12225701946758746</v>
      </c>
      <c r="AF173" s="1">
        <f t="shared" si="89"/>
        <v>5.4477213753347173E-2</v>
      </c>
      <c r="AG173" s="1">
        <f t="shared" si="90"/>
        <v>0.21790885501338869</v>
      </c>
      <c r="AH173" s="2">
        <f t="shared" si="91"/>
        <v>0.25</v>
      </c>
      <c r="AI173" s="3"/>
      <c r="AJ173" s="3"/>
      <c r="AK173" s="3"/>
      <c r="AL173" s="3"/>
      <c r="AM173" s="3"/>
      <c r="AN173" s="3"/>
      <c r="AO173" s="3"/>
      <c r="AP173" s="3"/>
    </row>
    <row r="174" spans="1:42" x14ac:dyDescent="0.25">
      <c r="A174" s="1">
        <f t="shared" si="92"/>
        <v>169</v>
      </c>
      <c r="B174" s="1">
        <v>0.6</v>
      </c>
      <c r="C174" s="1">
        <v>0.3</v>
      </c>
      <c r="D174" s="10">
        <f>D173*J$2</f>
        <v>4.203655738801833E-4</v>
      </c>
      <c r="E174" s="10">
        <f>E173</f>
        <v>1.050913934700458E-3</v>
      </c>
      <c r="F174" s="10">
        <f t="shared" si="94"/>
        <v>98.795757298615257</v>
      </c>
      <c r="G174" s="10">
        <f t="shared" si="95"/>
        <v>97.363308956280477</v>
      </c>
      <c r="H174" s="10">
        <f t="shared" si="73"/>
        <v>475.77635379105988</v>
      </c>
      <c r="I174" s="10">
        <f t="shared" si="74"/>
        <v>475.77635379105999</v>
      </c>
      <c r="J174" s="2">
        <f t="shared" si="93"/>
        <v>0.18615060094072611</v>
      </c>
      <c r="K174" s="2">
        <f t="shared" si="75"/>
        <v>0.21061263388996743</v>
      </c>
      <c r="L174" s="2">
        <f t="shared" si="76"/>
        <v>0.19825678425550164</v>
      </c>
      <c r="M174" s="10">
        <f t="shared" si="96"/>
        <v>1.4635183396962362E-3</v>
      </c>
      <c r="N174" s="10">
        <f t="shared" si="97"/>
        <v>1.4410038375367517E-3</v>
      </c>
      <c r="O174" s="10">
        <f t="shared" si="67"/>
        <v>1.3975409925473428E-3</v>
      </c>
      <c r="P174" s="10">
        <f t="shared" si="79"/>
        <v>1.3894475460603218E-3</v>
      </c>
      <c r="R174" s="10">
        <f t="shared" si="80"/>
        <v>1</v>
      </c>
      <c r="S174" s="10">
        <f t="shared" si="98"/>
        <v>1.3360016168285733E-3</v>
      </c>
      <c r="T174" s="10">
        <f t="shared" si="69"/>
        <v>1.3360016168285733E-3</v>
      </c>
      <c r="U174" s="2">
        <f t="shared" si="70"/>
        <v>0.25</v>
      </c>
      <c r="V174" s="2">
        <f t="shared" si="81"/>
        <v>0.25</v>
      </c>
      <c r="X174" s="10">
        <f t="shared" si="82"/>
        <v>1.0206278448262829E-2</v>
      </c>
      <c r="Y174" s="10">
        <f t="shared" si="83"/>
        <v>-3.4277185045407443E-2</v>
      </c>
      <c r="Z174" s="10">
        <f t="shared" si="84"/>
        <v>-1.0206278448262829E-2</v>
      </c>
      <c r="AA174" s="10">
        <f t="shared" si="85"/>
        <v>-4.8279284763671049E-2</v>
      </c>
      <c r="AB174" s="29"/>
      <c r="AC174" s="1">
        <f t="shared" si="86"/>
        <v>0.14385079332446077</v>
      </c>
      <c r="AD174" s="1">
        <f t="shared" si="87"/>
        <v>9.143702739003598E-2</v>
      </c>
      <c r="AE174" s="1">
        <f t="shared" si="88"/>
        <v>0.11821803634766316</v>
      </c>
      <c r="AF174" s="1">
        <f t="shared" si="89"/>
        <v>5.2413765934424789E-2</v>
      </c>
      <c r="AG174" s="1">
        <f t="shared" si="90"/>
        <v>0.20965506373769915</v>
      </c>
      <c r="AH174" s="2">
        <f t="shared" si="91"/>
        <v>0.25</v>
      </c>
      <c r="AI174" s="3"/>
      <c r="AJ174" s="3"/>
      <c r="AK174" s="4"/>
      <c r="AL174" s="4"/>
      <c r="AM174" s="3"/>
      <c r="AN174" s="3"/>
      <c r="AO174" s="3"/>
      <c r="AP174" s="3"/>
    </row>
    <row r="175" spans="1:42" x14ac:dyDescent="0.25">
      <c r="A175" s="1">
        <f t="shared" si="92"/>
        <v>170</v>
      </c>
      <c r="B175" s="1">
        <v>0.6</v>
      </c>
      <c r="C175" s="1">
        <v>0.3</v>
      </c>
      <c r="D175" s="10">
        <f>D174</f>
        <v>4.203655738801833E-4</v>
      </c>
      <c r="E175" s="10">
        <f>E174</f>
        <v>1.050913934700458E-3</v>
      </c>
      <c r="F175" s="10">
        <f t="shared" si="94"/>
        <v>97.331209786023166</v>
      </c>
      <c r="G175" s="10">
        <f t="shared" si="95"/>
        <v>98.806621866152298</v>
      </c>
      <c r="H175" s="10">
        <f t="shared" si="73"/>
        <v>475.77635379105988</v>
      </c>
      <c r="I175" s="10">
        <f t="shared" si="74"/>
        <v>475.77635379105999</v>
      </c>
      <c r="J175" s="2">
        <f t="shared" si="93"/>
        <v>0.23269770185496808</v>
      </c>
      <c r="K175" s="2">
        <f t="shared" si="75"/>
        <v>0.2076522815249715</v>
      </c>
      <c r="L175" s="2">
        <f t="shared" si="76"/>
        <v>0.22004647055902993</v>
      </c>
      <c r="M175" s="10">
        <f t="shared" si="96"/>
        <v>1.3834214084415008E-3</v>
      </c>
      <c r="N175" s="10">
        <f t="shared" si="97"/>
        <v>1.4037748631927389E-3</v>
      </c>
      <c r="O175" s="10">
        <f t="shared" si="67"/>
        <v>1.3552371574584703E-3</v>
      </c>
      <c r="P175" s="10">
        <f t="shared" si="79"/>
        <v>1.3626868056483498E-3</v>
      </c>
      <c r="R175" s="10">
        <f t="shared" si="80"/>
        <v>1</v>
      </c>
      <c r="S175" s="10">
        <f t="shared" si="98"/>
        <v>1.3390916118903573E-3</v>
      </c>
      <c r="T175" s="10">
        <f t="shared" si="69"/>
        <v>1.3390916118903573E-3</v>
      </c>
      <c r="U175" s="2">
        <f t="shared" si="70"/>
        <v>0.25</v>
      </c>
      <c r="V175" s="2">
        <f t="shared" si="81"/>
        <v>0.25</v>
      </c>
      <c r="X175" s="10">
        <f t="shared" si="82"/>
        <v>-1.0263044440579794E-2</v>
      </c>
      <c r="Y175" s="10">
        <f t="shared" si="83"/>
        <v>-2.2054222854251515E-2</v>
      </c>
      <c r="Z175" s="10">
        <f t="shared" si="84"/>
        <v>1.0263044440579794E-2</v>
      </c>
      <c r="AA175" s="10">
        <f t="shared" si="85"/>
        <v>-7.2298616192049137E-3</v>
      </c>
      <c r="AB175" s="29"/>
      <c r="AC175" s="1">
        <f t="shared" si="86"/>
        <v>0.14475194561797255</v>
      </c>
      <c r="AD175" s="1">
        <f t="shared" si="87"/>
        <v>9.222264059001431E-2</v>
      </c>
      <c r="AE175" s="1">
        <f t="shared" si="88"/>
        <v>0.11789457952181863</v>
      </c>
      <c r="AF175" s="1">
        <f t="shared" si="89"/>
        <v>5.2529305027958245E-2</v>
      </c>
      <c r="AG175" s="1">
        <f t="shared" si="90"/>
        <v>0.21011722011183293</v>
      </c>
      <c r="AH175" s="2">
        <f t="shared" si="91"/>
        <v>0.25000000000000006</v>
      </c>
      <c r="AI175" s="3"/>
      <c r="AJ175" s="3"/>
      <c r="AK175" s="4"/>
      <c r="AL175" s="4"/>
      <c r="AM175" s="3"/>
      <c r="AN175" s="3"/>
      <c r="AO175" s="3"/>
      <c r="AP175" s="3"/>
    </row>
    <row r="176" spans="1:42" x14ac:dyDescent="0.25">
      <c r="A176" s="1">
        <f t="shared" si="92"/>
        <v>171</v>
      </c>
      <c r="B176" s="1">
        <v>0.6</v>
      </c>
      <c r="C176" s="1">
        <v>0.3</v>
      </c>
      <c r="D176" s="10">
        <f>D175</f>
        <v>4.203655738801833E-4</v>
      </c>
      <c r="E176" s="10">
        <f>J$2*E175</f>
        <v>9.2978139093114441E-4</v>
      </c>
      <c r="F176" s="10">
        <f t="shared" si="94"/>
        <v>98.808456628575883</v>
      </c>
      <c r="G176" s="10">
        <f t="shared" si="95"/>
        <v>97.30698192028126</v>
      </c>
      <c r="H176" s="10">
        <f t="shared" si="73"/>
        <v>475.77635379105988</v>
      </c>
      <c r="I176" s="10">
        <f t="shared" si="74"/>
        <v>537.76081654986342</v>
      </c>
      <c r="J176" s="2">
        <f t="shared" si="93"/>
        <v>0.17384611839684094</v>
      </c>
      <c r="K176" s="2">
        <f t="shared" si="75"/>
        <v>0.19869629642055786</v>
      </c>
      <c r="L176" s="2">
        <f t="shared" si="76"/>
        <v>0.18614106614253001</v>
      </c>
      <c r="M176" s="10">
        <f t="shared" si="96"/>
        <v>1.3692902440855729E-3</v>
      </c>
      <c r="N176" s="10">
        <f t="shared" si="97"/>
        <v>1.3488435642055184E-3</v>
      </c>
      <c r="O176" s="10">
        <f t="shared" si="67"/>
        <v>1.2944865826481806E-3</v>
      </c>
      <c r="P176" s="10">
        <f t="shared" si="79"/>
        <v>1.2872107886465799E-3</v>
      </c>
      <c r="R176" s="10">
        <f t="shared" si="80"/>
        <v>1</v>
      </c>
      <c r="S176" s="10">
        <f t="shared" si="98"/>
        <v>1.2264215559893352E-3</v>
      </c>
      <c r="T176" s="10">
        <f t="shared" si="69"/>
        <v>1.2264215559893352E-3</v>
      </c>
      <c r="U176" s="2">
        <f t="shared" si="70"/>
        <v>0.25</v>
      </c>
      <c r="V176" s="2">
        <f t="shared" si="81"/>
        <v>0.25</v>
      </c>
      <c r="X176" s="10">
        <f t="shared" si="82"/>
        <v>1.0474071135048391E-2</v>
      </c>
      <c r="Y176" s="10">
        <f t="shared" si="83"/>
        <v>-4.2657375348682192E-2</v>
      </c>
      <c r="Z176" s="10">
        <f t="shared" si="84"/>
        <v>-1.0474071135048391E-2</v>
      </c>
      <c r="AA176" s="10">
        <f t="shared" si="85"/>
        <v>-5.7204973673081305E-2</v>
      </c>
      <c r="AB176" s="29"/>
      <c r="AC176" s="1">
        <f t="shared" si="86"/>
        <v>0.13200989457203732</v>
      </c>
      <c r="AD176" s="1">
        <f t="shared" si="87"/>
        <v>8.3905854312313274E-2</v>
      </c>
      <c r="AE176" s="1">
        <f t="shared" si="88"/>
        <v>0.10851030672658289</v>
      </c>
      <c r="AF176" s="1">
        <f t="shared" si="89"/>
        <v>4.8104040259724049E-2</v>
      </c>
      <c r="AG176" s="1">
        <f t="shared" si="90"/>
        <v>0.19241616103889617</v>
      </c>
      <c r="AH176" s="2">
        <f t="shared" si="91"/>
        <v>0.25000000000000006</v>
      </c>
      <c r="AI176" s="3"/>
      <c r="AJ176" s="3"/>
      <c r="AK176" s="4"/>
      <c r="AL176" s="4"/>
      <c r="AM176" s="3"/>
      <c r="AN176" s="3"/>
      <c r="AO176" s="3"/>
      <c r="AP176" s="3"/>
    </row>
    <row r="177" spans="1:42" x14ac:dyDescent="0.25">
      <c r="A177" s="1">
        <f t="shared" si="92"/>
        <v>172</v>
      </c>
      <c r="B177" s="1">
        <v>0.6</v>
      </c>
      <c r="C177" s="1">
        <v>0.3</v>
      </c>
      <c r="D177" s="10">
        <f>D176*J$2</f>
        <v>3.7191255637245783E-4</v>
      </c>
      <c r="E177" s="10">
        <f>E176</f>
        <v>9.2978139093114441E-4</v>
      </c>
      <c r="F177" s="10">
        <f t="shared" si="94"/>
        <v>97.320479539669776</v>
      </c>
      <c r="G177" s="10">
        <f t="shared" si="95"/>
        <v>98.772347989425029</v>
      </c>
      <c r="H177" s="10">
        <f t="shared" si="73"/>
        <v>537.76081654986331</v>
      </c>
      <c r="I177" s="10">
        <f t="shared" si="74"/>
        <v>537.76081654986342</v>
      </c>
      <c r="J177" s="2">
        <f t="shared" si="93"/>
        <v>0.20248833882180239</v>
      </c>
      <c r="K177" s="2">
        <f t="shared" si="75"/>
        <v>0.17802252992267809</v>
      </c>
      <c r="L177" s="2">
        <f t="shared" si="76"/>
        <v>0.19012971013948277</v>
      </c>
      <c r="M177" s="10">
        <f t="shared" si="96"/>
        <v>1.2810685792205491E-3</v>
      </c>
      <c r="N177" s="10">
        <f t="shared" si="97"/>
        <v>1.3008358357249835E-3</v>
      </c>
      <c r="O177" s="10">
        <f t="shared" si="67"/>
        <v>1.2244153413360161E-3</v>
      </c>
      <c r="P177" s="10">
        <f t="shared" si="79"/>
        <v>1.2314730211121785E-3</v>
      </c>
      <c r="R177" s="10">
        <f t="shared" si="80"/>
        <v>1</v>
      </c>
      <c r="S177" s="10">
        <f t="shared" si="98"/>
        <v>1.1847208212082344E-3</v>
      </c>
      <c r="T177" s="10">
        <f t="shared" si="69"/>
        <v>1.1847208212082344E-3</v>
      </c>
      <c r="U177" s="2">
        <f t="shared" si="70"/>
        <v>0.25000000000000022</v>
      </c>
      <c r="V177" s="2">
        <f t="shared" si="81"/>
        <v>0.25000000000000022</v>
      </c>
      <c r="X177" s="10">
        <f t="shared" si="82"/>
        <v>-1.0277545555600676E-2</v>
      </c>
      <c r="Y177" s="10">
        <f t="shared" si="83"/>
        <v>-4.2363518805489275E-2</v>
      </c>
      <c r="Z177" s="10">
        <f t="shared" si="84"/>
        <v>1.0277545555601009E-2</v>
      </c>
      <c r="AA177" s="10">
        <f t="shared" si="85"/>
        <v>-2.8077089063697658E-2</v>
      </c>
      <c r="AB177" s="29"/>
      <c r="AC177" s="1">
        <f t="shared" si="86"/>
        <v>0.12803139943213468</v>
      </c>
      <c r="AD177" s="1">
        <f t="shared" si="87"/>
        <v>8.1568348299471904E-2</v>
      </c>
      <c r="AE177" s="1">
        <f t="shared" si="88"/>
        <v>0.1042838562311792</v>
      </c>
      <c r="AF177" s="1">
        <f t="shared" si="89"/>
        <v>4.6463051132662775E-2</v>
      </c>
      <c r="AG177" s="1">
        <f t="shared" si="90"/>
        <v>0.1858522045306511</v>
      </c>
      <c r="AH177" s="2">
        <f t="shared" si="91"/>
        <v>0.25</v>
      </c>
      <c r="AI177" s="3"/>
      <c r="AJ177" s="3"/>
      <c r="AK177" s="3"/>
      <c r="AL177" s="3"/>
      <c r="AM177" s="3"/>
      <c r="AN177" s="3"/>
      <c r="AO177" s="3"/>
      <c r="AP177" s="3"/>
    </row>
    <row r="178" spans="1:42" x14ac:dyDescent="0.25">
      <c r="A178" s="1">
        <f t="shared" si="92"/>
        <v>173</v>
      </c>
      <c r="B178" s="1">
        <v>0.6</v>
      </c>
      <c r="C178" s="1">
        <v>0.3</v>
      </c>
      <c r="D178" s="10">
        <f>D177</f>
        <v>3.7191255637245783E-4</v>
      </c>
      <c r="E178" s="10">
        <f>E177</f>
        <v>9.2978139093114441E-4</v>
      </c>
      <c r="F178" s="10">
        <f t="shared" si="94"/>
        <v>98.763380237829324</v>
      </c>
      <c r="G178" s="10">
        <f t="shared" si="95"/>
        <v>97.307921482826217</v>
      </c>
      <c r="H178" s="10">
        <f t="shared" si="73"/>
        <v>537.76081654986331</v>
      </c>
      <c r="I178" s="10">
        <f t="shared" si="74"/>
        <v>537.76081654986342</v>
      </c>
      <c r="J178" s="2">
        <f t="shared" si="93"/>
        <v>0.2148968502162345</v>
      </c>
      <c r="K178" s="2">
        <f t="shared" si="75"/>
        <v>0.23992827709310793</v>
      </c>
      <c r="L178" s="2">
        <f t="shared" si="76"/>
        <v>0.22728494309129155</v>
      </c>
      <c r="M178" s="10">
        <f t="shared" si="96"/>
        <v>1.2371300012823962E-3</v>
      </c>
      <c r="N178" s="10">
        <f t="shared" si="97"/>
        <v>1.2189452557167658E-3</v>
      </c>
      <c r="O178" s="10">
        <f t="shared" si="67"/>
        <v>1.2101852456909872E-3</v>
      </c>
      <c r="P178" s="10">
        <f t="shared" si="79"/>
        <v>1.2034898863629939E-3</v>
      </c>
      <c r="R178" s="10">
        <f t="shared" si="80"/>
        <v>1</v>
      </c>
      <c r="S178" s="10">
        <f t="shared" si="98"/>
        <v>1.1819863910614184E-3</v>
      </c>
      <c r="T178" s="10">
        <f t="shared" si="69"/>
        <v>1.1819863910614184E-3</v>
      </c>
      <c r="U178" s="2">
        <f t="shared" si="70"/>
        <v>0.25</v>
      </c>
      <c r="V178" s="2">
        <f t="shared" si="81"/>
        <v>0.25</v>
      </c>
      <c r="X178" s="10">
        <f t="shared" si="82"/>
        <v>1.0196826893453581E-2</v>
      </c>
      <c r="Y178" s="10">
        <f t="shared" si="83"/>
        <v>-1.3342043349965249E-2</v>
      </c>
      <c r="Z178" s="10">
        <f t="shared" si="84"/>
        <v>-1.019682689345347E-2</v>
      </c>
      <c r="AA178" s="10">
        <f t="shared" si="85"/>
        <v>-2.7882250031244116E-2</v>
      </c>
      <c r="AB178" s="29"/>
      <c r="AC178" s="1">
        <f t="shared" si="86"/>
        <v>0.12720643580515692</v>
      </c>
      <c r="AD178" s="1">
        <f t="shared" si="87"/>
        <v>8.085571374285451E-2</v>
      </c>
      <c r="AE178" s="1">
        <f t="shared" si="88"/>
        <v>0.10454717450635517</v>
      </c>
      <c r="AF178" s="1">
        <f t="shared" si="89"/>
        <v>4.635072206230241E-2</v>
      </c>
      <c r="AG178" s="1">
        <f t="shared" si="90"/>
        <v>0.1854028882492097</v>
      </c>
      <c r="AH178" s="2">
        <f t="shared" si="91"/>
        <v>0.24999999999999992</v>
      </c>
      <c r="AI178" s="3"/>
      <c r="AJ178" s="3"/>
      <c r="AK178" s="4"/>
      <c r="AL178" s="4"/>
      <c r="AM178" s="3"/>
      <c r="AN178" s="3"/>
      <c r="AO178" s="3"/>
      <c r="AP178" s="3"/>
    </row>
    <row r="179" spans="1:42" x14ac:dyDescent="0.25">
      <c r="A179" s="1">
        <f t="shared" si="92"/>
        <v>174</v>
      </c>
      <c r="B179" s="1">
        <v>0.6</v>
      </c>
      <c r="C179" s="1">
        <v>0.3</v>
      </c>
      <c r="D179" s="10">
        <f>D178</f>
        <v>3.7191255637245783E-4</v>
      </c>
      <c r="E179" s="10">
        <f>J$2*E178</f>
        <v>8.2261106868685699E-4</v>
      </c>
      <c r="F179" s="10">
        <f t="shared" si="94"/>
        <v>97.265234109524457</v>
      </c>
      <c r="G179" s="10">
        <f t="shared" si="95"/>
        <v>98.783989692235792</v>
      </c>
      <c r="H179" s="10">
        <f t="shared" si="73"/>
        <v>537.76081654986331</v>
      </c>
      <c r="I179" s="10">
        <f t="shared" si="74"/>
        <v>607.82065672682404</v>
      </c>
      <c r="J179" s="2">
        <f t="shared" si="93"/>
        <v>0.19087806569761256</v>
      </c>
      <c r="K179" s="2">
        <f t="shared" si="75"/>
        <v>0.16605290889293323</v>
      </c>
      <c r="L179" s="2">
        <f t="shared" si="76"/>
        <v>0.17833474769852153</v>
      </c>
      <c r="M179" s="10">
        <f t="shared" si="96"/>
        <v>1.1979697554708579E-3</v>
      </c>
      <c r="N179" s="10">
        <f t="shared" si="97"/>
        <v>1.2158880867049365E-3</v>
      </c>
      <c r="O179" s="10">
        <f t="shared" si="67"/>
        <v>1.1335102701133476E-3</v>
      </c>
      <c r="P179" s="10">
        <f t="shared" si="79"/>
        <v>1.1398444078075133E-3</v>
      </c>
      <c r="R179" s="10">
        <f t="shared" si="80"/>
        <v>1.0000000000000002</v>
      </c>
      <c r="S179" s="10">
        <f t="shared" si="98"/>
        <v>1.0868084644331491E-3</v>
      </c>
      <c r="T179" s="10">
        <f t="shared" si="69"/>
        <v>1.0868084644331489E-3</v>
      </c>
      <c r="U179" s="2">
        <f t="shared" si="70"/>
        <v>0.25000000000000022</v>
      </c>
      <c r="V179" s="2">
        <f t="shared" si="81"/>
        <v>0.24999999999999978</v>
      </c>
      <c r="X179" s="10">
        <f t="shared" si="82"/>
        <v>-1.0532831496684714E-2</v>
      </c>
      <c r="Y179" s="10">
        <f t="shared" si="83"/>
        <v>-5.1299911115431529E-2</v>
      </c>
      <c r="Z179" s="10">
        <f t="shared" si="84"/>
        <v>1.0532831496684603E-2</v>
      </c>
      <c r="AA179" s="10">
        <f t="shared" si="85"/>
        <v>-3.6486359598250084E-2</v>
      </c>
      <c r="AB179" s="29"/>
      <c r="AC179" s="1">
        <f t="shared" si="86"/>
        <v>0.11743496519372038</v>
      </c>
      <c r="AD179" s="1">
        <f t="shared" si="87"/>
        <v>7.482137401906E-2</v>
      </c>
      <c r="AE179" s="1">
        <f t="shared" si="88"/>
        <v>9.5632990679581462E-2</v>
      </c>
      <c r="AF179" s="1">
        <f t="shared" si="89"/>
        <v>4.2613591174660376E-2</v>
      </c>
      <c r="AG179" s="1">
        <f t="shared" si="90"/>
        <v>0.17045436469864145</v>
      </c>
      <c r="AH179" s="2">
        <f t="shared" si="91"/>
        <v>0.25000000000000006</v>
      </c>
      <c r="AI179" s="3"/>
      <c r="AJ179" s="3"/>
      <c r="AK179" s="4"/>
      <c r="AL179" s="4"/>
      <c r="AM179" s="3"/>
      <c r="AN179" s="3"/>
      <c r="AO179" s="3"/>
      <c r="AP179" s="3"/>
    </row>
    <row r="180" spans="1:42" x14ac:dyDescent="0.25">
      <c r="A180" s="1">
        <f t="shared" si="92"/>
        <v>175</v>
      </c>
      <c r="B180" s="1">
        <v>0.6</v>
      </c>
      <c r="C180" s="1">
        <v>0.3</v>
      </c>
      <c r="D180" s="10">
        <f>D179*J$2</f>
        <v>3.2904442747474285E-4</v>
      </c>
      <c r="E180" s="10">
        <f>E179</f>
        <v>8.2261106868685699E-4</v>
      </c>
      <c r="F180" s="10">
        <f t="shared" si="94"/>
        <v>98.728496670702611</v>
      </c>
      <c r="G180" s="10">
        <f t="shared" si="95"/>
        <v>97.297878903691441</v>
      </c>
      <c r="H180" s="10">
        <f t="shared" si="73"/>
        <v>607.82065672682404</v>
      </c>
      <c r="I180" s="10">
        <f t="shared" si="74"/>
        <v>607.82065672682404</v>
      </c>
      <c r="J180" s="2">
        <f t="shared" si="93"/>
        <v>0.18615551477119019</v>
      </c>
      <c r="K180" s="2">
        <f t="shared" si="75"/>
        <v>0.2106027232038703</v>
      </c>
      <c r="L180" s="2">
        <f t="shared" si="76"/>
        <v>0.19825443682504074</v>
      </c>
      <c r="M180" s="10">
        <f t="shared" si="96"/>
        <v>1.1455764336556153E-3</v>
      </c>
      <c r="N180" s="10">
        <f t="shared" si="97"/>
        <v>1.1279637556350418E-3</v>
      </c>
      <c r="O180" s="10">
        <f t="shared" si="67"/>
        <v>1.0939327415635338E-3</v>
      </c>
      <c r="P180" s="10">
        <f t="shared" si="79"/>
        <v>1.0876014006887768E-3</v>
      </c>
      <c r="R180" s="10">
        <f t="shared" si="80"/>
        <v>1.0000000000000002</v>
      </c>
      <c r="S180" s="10">
        <f t="shared" si="98"/>
        <v>1.0457663926390815E-3</v>
      </c>
      <c r="T180" s="10">
        <f t="shared" si="69"/>
        <v>1.0457663926390812E-3</v>
      </c>
      <c r="U180" s="2">
        <f t="shared" si="70"/>
        <v>0.25000000000000022</v>
      </c>
      <c r="V180" s="2">
        <f t="shared" si="81"/>
        <v>0.24999999999999978</v>
      </c>
      <c r="X180" s="10">
        <f t="shared" si="82"/>
        <v>1.0200114490201972E-2</v>
      </c>
      <c r="Y180" s="10">
        <f t="shared" si="83"/>
        <v>-3.427944933427185E-2</v>
      </c>
      <c r="Z180" s="10">
        <f t="shared" si="84"/>
        <v>-1.0200114490201861E-2</v>
      </c>
      <c r="AA180" s="10">
        <f t="shared" si="85"/>
        <v>-4.8273149474954757E-2</v>
      </c>
      <c r="AB180" s="29"/>
      <c r="AC180" s="1">
        <f t="shared" si="86"/>
        <v>0.11252437380838341</v>
      </c>
      <c r="AD180" s="1">
        <f t="shared" si="87"/>
        <v>7.1524814679073831E-2</v>
      </c>
      <c r="AE180" s="1">
        <f t="shared" si="88"/>
        <v>9.2473421838164413E-2</v>
      </c>
      <c r="AF180" s="1">
        <f t="shared" si="89"/>
        <v>4.0999559129309582E-2</v>
      </c>
      <c r="AG180" s="1">
        <f t="shared" si="90"/>
        <v>0.16399823651723824</v>
      </c>
      <c r="AH180" s="2">
        <f t="shared" si="91"/>
        <v>0.25000000000000011</v>
      </c>
      <c r="AI180" s="3"/>
      <c r="AJ180" s="3"/>
      <c r="AK180" s="4"/>
      <c r="AL180" s="4"/>
      <c r="AM180" s="3"/>
      <c r="AN180" s="3"/>
      <c r="AO180" s="3"/>
      <c r="AP180" s="3"/>
    </row>
    <row r="181" spans="1:42" x14ac:dyDescent="0.25">
      <c r="A181" s="1">
        <f t="shared" si="92"/>
        <v>176</v>
      </c>
      <c r="B181" s="1">
        <v>0.6</v>
      </c>
      <c r="C181" s="1">
        <v>0.3</v>
      </c>
      <c r="D181" s="10">
        <f>D180</f>
        <v>3.2904442747474285E-4</v>
      </c>
      <c r="E181" s="10">
        <f>E180</f>
        <v>8.2261106868685699E-4</v>
      </c>
      <c r="F181" s="10">
        <f t="shared" si="94"/>
        <v>97.265833172072192</v>
      </c>
      <c r="G181" s="10">
        <f t="shared" si="95"/>
        <v>98.739347788214857</v>
      </c>
      <c r="H181" s="10">
        <f t="shared" si="73"/>
        <v>607.82065672682404</v>
      </c>
      <c r="I181" s="10">
        <f t="shared" si="74"/>
        <v>607.82065672682404</v>
      </c>
      <c r="J181" s="2">
        <f t="shared" si="93"/>
        <v>0.2326922610422808</v>
      </c>
      <c r="K181" s="2">
        <f t="shared" si="75"/>
        <v>0.20766202599529038</v>
      </c>
      <c r="L181" s="2">
        <f t="shared" si="76"/>
        <v>0.22004877841421133</v>
      </c>
      <c r="M181" s="10">
        <f t="shared" si="96"/>
        <v>1.0828871684652179E-3</v>
      </c>
      <c r="N181" s="10">
        <f t="shared" si="97"/>
        <v>1.098809382190023E-3</v>
      </c>
      <c r="O181" s="10">
        <f t="shared" si="67"/>
        <v>1.0608253091180504E-3</v>
      </c>
      <c r="P181" s="10">
        <f t="shared" si="79"/>
        <v>1.0666530723394299E-3</v>
      </c>
      <c r="R181" s="10">
        <f t="shared" si="80"/>
        <v>1.0000000000000002</v>
      </c>
      <c r="S181" s="10">
        <f t="shared" si="98"/>
        <v>1.0481836445043467E-3</v>
      </c>
      <c r="T181" s="10">
        <f t="shared" si="69"/>
        <v>1.0481836445043464E-3</v>
      </c>
      <c r="U181" s="2">
        <f t="shared" si="70"/>
        <v>0.25</v>
      </c>
      <c r="V181" s="2">
        <f t="shared" si="81"/>
        <v>0.24999999999999978</v>
      </c>
      <c r="X181" s="10">
        <f t="shared" si="82"/>
        <v>-1.025680376818372E-2</v>
      </c>
      <c r="Y181" s="10">
        <f t="shared" si="83"/>
        <v>-2.205139561371583E-2</v>
      </c>
      <c r="Z181" s="10">
        <f t="shared" si="84"/>
        <v>1.0256803768183831E-2</v>
      </c>
      <c r="AA181" s="10">
        <f t="shared" si="85"/>
        <v>-7.2361052347172938E-3</v>
      </c>
      <c r="AB181" s="29"/>
      <c r="AC181" s="1">
        <f t="shared" si="86"/>
        <v>0.11322886079446502</v>
      </c>
      <c r="AD181" s="1">
        <f t="shared" si="87"/>
        <v>7.2138975810327494E-2</v>
      </c>
      <c r="AE181" s="1">
        <f t="shared" si="88"/>
        <v>9.2220564126222621E-2</v>
      </c>
      <c r="AF181" s="1">
        <f t="shared" si="89"/>
        <v>4.1089884984137529E-2</v>
      </c>
      <c r="AG181" s="1">
        <f t="shared" si="90"/>
        <v>0.16435953993655011</v>
      </c>
      <c r="AH181" s="2">
        <f t="shared" si="91"/>
        <v>0.25</v>
      </c>
      <c r="AI181" s="3"/>
      <c r="AJ181" s="3"/>
      <c r="AK181" s="3"/>
      <c r="AL181" s="3"/>
      <c r="AM181" s="3"/>
      <c r="AN181" s="3"/>
      <c r="AO181" s="3"/>
      <c r="AP181" s="3"/>
    </row>
    <row r="182" spans="1:42" x14ac:dyDescent="0.25">
      <c r="A182" s="1">
        <f t="shared" si="92"/>
        <v>177</v>
      </c>
      <c r="B182" s="1">
        <v>0.6</v>
      </c>
      <c r="C182" s="1">
        <v>0.3</v>
      </c>
      <c r="D182" s="10">
        <f>D181</f>
        <v>3.2904442747474285E-4</v>
      </c>
      <c r="E182" s="10">
        <f>J$2*E181</f>
        <v>7.277936264657351E-4</v>
      </c>
      <c r="F182" s="10">
        <f t="shared" si="94"/>
        <v>98.741192691873223</v>
      </c>
      <c r="G182" s="10">
        <f t="shared" si="95"/>
        <v>97.241637523598371</v>
      </c>
      <c r="H182" s="10">
        <f t="shared" si="73"/>
        <v>607.82065672682404</v>
      </c>
      <c r="I182" s="10">
        <f t="shared" si="74"/>
        <v>687.00793991295041</v>
      </c>
      <c r="J182" s="2">
        <f t="shared" si="93"/>
        <v>0.17385124177681566</v>
      </c>
      <c r="K182" s="2">
        <f t="shared" si="75"/>
        <v>0.19868634727198886</v>
      </c>
      <c r="L182" s="2">
        <f t="shared" si="76"/>
        <v>0.18613881081670369</v>
      </c>
      <c r="M182" s="10">
        <f t="shared" si="96"/>
        <v>1.0718187436466959E-3</v>
      </c>
      <c r="N182" s="10">
        <f t="shared" si="97"/>
        <v>1.0558236958770207E-3</v>
      </c>
      <c r="O182" s="10">
        <f t="shared" si="67"/>
        <v>1.0132661786120204E-3</v>
      </c>
      <c r="P182" s="10">
        <f t="shared" si="79"/>
        <v>1.0075744745298768E-3</v>
      </c>
      <c r="R182" s="10">
        <f t="shared" si="80"/>
        <v>1</v>
      </c>
      <c r="S182" s="10">
        <f t="shared" si="98"/>
        <v>9.5999149193513541E-4</v>
      </c>
      <c r="T182" s="10">
        <f t="shared" si="69"/>
        <v>9.5999149193513541E-4</v>
      </c>
      <c r="U182" s="2">
        <f t="shared" si="70"/>
        <v>0.25</v>
      </c>
      <c r="V182" s="2">
        <f t="shared" si="81"/>
        <v>0.25</v>
      </c>
      <c r="X182" s="10">
        <f t="shared" si="82"/>
        <v>1.0467739524889774E-2</v>
      </c>
      <c r="Y182" s="10">
        <f t="shared" si="83"/>
        <v>-4.2659813093148591E-2</v>
      </c>
      <c r="Z182" s="10">
        <f t="shared" si="84"/>
        <v>-1.0467739524889996E-2</v>
      </c>
      <c r="AA182" s="10">
        <f t="shared" si="85"/>
        <v>-5.7198673582237514E-2</v>
      </c>
      <c r="AB182" s="29"/>
      <c r="AC182" s="1">
        <f t="shared" si="86"/>
        <v>0.10326208323423684</v>
      </c>
      <c r="AD182" s="1">
        <f t="shared" si="87"/>
        <v>6.5633713319792647E-2</v>
      </c>
      <c r="AE182" s="1">
        <f t="shared" si="88"/>
        <v>8.4879766337984081E-2</v>
      </c>
      <c r="AF182" s="1">
        <f t="shared" si="89"/>
        <v>3.7628369914444196E-2</v>
      </c>
      <c r="AG182" s="1">
        <f t="shared" si="90"/>
        <v>0.15051347965777673</v>
      </c>
      <c r="AH182" s="2">
        <f t="shared" si="91"/>
        <v>0.25000000000000011</v>
      </c>
      <c r="AI182" s="3"/>
      <c r="AJ182" s="3"/>
      <c r="AK182" s="4"/>
      <c r="AL182" s="4"/>
      <c r="AM182" s="3"/>
      <c r="AN182" s="3"/>
      <c r="AO182" s="3"/>
      <c r="AP182" s="3"/>
    </row>
    <row r="183" spans="1:42" x14ac:dyDescent="0.25">
      <c r="A183" s="1">
        <f t="shared" si="92"/>
        <v>178</v>
      </c>
      <c r="B183" s="1">
        <v>0.6</v>
      </c>
      <c r="C183" s="1">
        <v>0.3</v>
      </c>
      <c r="D183" s="10">
        <f>D182*J$2</f>
        <v>2.911174505862941E-4</v>
      </c>
      <c r="E183" s="10">
        <f>E182</f>
        <v>7.277936264657351E-4</v>
      </c>
      <c r="F183" s="10">
        <f t="shared" si="94"/>
        <v>97.255130441916748</v>
      </c>
      <c r="G183" s="10">
        <f t="shared" si="95"/>
        <v>98.705131357410082</v>
      </c>
      <c r="H183" s="10">
        <f t="shared" si="73"/>
        <v>687.00793991295029</v>
      </c>
      <c r="I183" s="10">
        <f t="shared" si="74"/>
        <v>687.00793991295041</v>
      </c>
      <c r="J183" s="2">
        <f t="shared" si="93"/>
        <v>0.20248334535264179</v>
      </c>
      <c r="K183" s="2">
        <f t="shared" si="75"/>
        <v>0.1780323758082738</v>
      </c>
      <c r="L183" s="2">
        <f t="shared" si="76"/>
        <v>0.1901322890695567</v>
      </c>
      <c r="M183" s="10">
        <f t="shared" si="96"/>
        <v>1.0027694492141298E-3</v>
      </c>
      <c r="N183" s="10">
        <f t="shared" si="97"/>
        <v>1.0182330731148715E-3</v>
      </c>
      <c r="O183" s="10">
        <f t="shared" si="67"/>
        <v>9.5842339162384481E-4</v>
      </c>
      <c r="P183" s="10">
        <f t="shared" si="79"/>
        <v>9.6394451905693491E-4</v>
      </c>
      <c r="R183" s="10">
        <f t="shared" si="80"/>
        <v>1</v>
      </c>
      <c r="S183" s="10">
        <f t="shared" si="98"/>
        <v>9.2734880134928493E-4</v>
      </c>
      <c r="T183" s="10">
        <f t="shared" si="69"/>
        <v>9.2734880134928493E-4</v>
      </c>
      <c r="U183" s="2">
        <f t="shared" si="70"/>
        <v>0.25</v>
      </c>
      <c r="V183" s="2">
        <f t="shared" si="81"/>
        <v>0.25</v>
      </c>
      <c r="X183" s="10">
        <f t="shared" si="82"/>
        <v>-1.027129093373258E-2</v>
      </c>
      <c r="Y183" s="10">
        <f t="shared" si="83"/>
        <v>-4.2360881386126259E-2</v>
      </c>
      <c r="Z183" s="10">
        <f t="shared" si="84"/>
        <v>1.027129093373258E-2</v>
      </c>
      <c r="AA183" s="10">
        <f t="shared" si="85"/>
        <v>-2.8083201716243678E-2</v>
      </c>
      <c r="AB183" s="29"/>
      <c r="AC183" s="1">
        <f t="shared" si="86"/>
        <v>0.10014963113207451</v>
      </c>
      <c r="AD183" s="1">
        <f t="shared" si="87"/>
        <v>6.3804928353734955E-2</v>
      </c>
      <c r="AE183" s="1">
        <f t="shared" si="88"/>
        <v>8.1573882759623295E-2</v>
      </c>
      <c r="AF183" s="1">
        <f t="shared" si="89"/>
        <v>3.6344702778339552E-2</v>
      </c>
      <c r="AG183" s="1">
        <f t="shared" si="90"/>
        <v>0.14537881111335826</v>
      </c>
      <c r="AH183" s="2">
        <f t="shared" si="91"/>
        <v>0.24999999999999992</v>
      </c>
      <c r="AI183" s="3"/>
      <c r="AJ183" s="3"/>
      <c r="AK183" s="4"/>
      <c r="AL183" s="4"/>
      <c r="AM183" s="3"/>
      <c r="AN183" s="3"/>
      <c r="AO183" s="3"/>
      <c r="AP183" s="3"/>
    </row>
    <row r="184" spans="1:42" x14ac:dyDescent="0.25">
      <c r="A184" s="1">
        <f t="shared" si="92"/>
        <v>179</v>
      </c>
      <c r="B184" s="1">
        <v>0.6</v>
      </c>
      <c r="C184" s="1">
        <v>0.3</v>
      </c>
      <c r="D184" s="10">
        <f>D183</f>
        <v>2.911174505862941E-4</v>
      </c>
      <c r="E184" s="10">
        <f>E183</f>
        <v>7.277936264657351E-4</v>
      </c>
      <c r="F184" s="10">
        <f t="shared" si="94"/>
        <v>98.696187674792867</v>
      </c>
      <c r="G184" s="10">
        <f t="shared" si="95"/>
        <v>97.242589044030197</v>
      </c>
      <c r="H184" s="10">
        <f t="shared" si="73"/>
        <v>687.00793991295029</v>
      </c>
      <c r="I184" s="10">
        <f t="shared" si="74"/>
        <v>687.00793991295041</v>
      </c>
      <c r="J184" s="2">
        <f t="shared" si="93"/>
        <v>0.21490220465649656</v>
      </c>
      <c r="K184" s="2">
        <f t="shared" si="75"/>
        <v>0.23991845265638934</v>
      </c>
      <c r="L184" s="2">
        <f t="shared" si="76"/>
        <v>0.2272828625904133</v>
      </c>
      <c r="M184" s="10">
        <f t="shared" si="96"/>
        <v>9.68369799566634E-4</v>
      </c>
      <c r="N184" s="10">
        <f t="shared" si="97"/>
        <v>9.5414422611773855E-4</v>
      </c>
      <c r="O184" s="10">
        <f t="shared" si="67"/>
        <v>9.4727916722572446E-4</v>
      </c>
      <c r="P184" s="10">
        <f t="shared" si="79"/>
        <v>9.4204152647441941E-4</v>
      </c>
      <c r="R184" s="10">
        <f t="shared" si="80"/>
        <v>1</v>
      </c>
      <c r="S184" s="10">
        <f t="shared" si="98"/>
        <v>9.2520970320035935E-4</v>
      </c>
      <c r="T184" s="10">
        <f t="shared" si="69"/>
        <v>9.2520970320035935E-4</v>
      </c>
      <c r="U184" s="2">
        <f t="shared" si="70"/>
        <v>0.25000000000000022</v>
      </c>
      <c r="V184" s="2">
        <f t="shared" si="81"/>
        <v>0.25</v>
      </c>
      <c r="X184" s="10">
        <f t="shared" si="82"/>
        <v>1.0190662167262499E-2</v>
      </c>
      <c r="Y184" s="10">
        <f t="shared" si="83"/>
        <v>-1.3344497528852473E-2</v>
      </c>
      <c r="Z184" s="10">
        <f t="shared" si="84"/>
        <v>-1.0190662167262499E-2</v>
      </c>
      <c r="AA184" s="10">
        <f t="shared" si="85"/>
        <v>-2.7875971552471901E-2</v>
      </c>
      <c r="AB184" s="29"/>
      <c r="AC184" s="1">
        <f t="shared" si="86"/>
        <v>9.9504719065744027E-2</v>
      </c>
      <c r="AD184" s="1">
        <f t="shared" si="87"/>
        <v>6.3247827575051277E-2</v>
      </c>
      <c r="AE184" s="1">
        <f t="shared" si="88"/>
        <v>8.177973838771975E-2</v>
      </c>
      <c r="AF184" s="1">
        <f t="shared" si="89"/>
        <v>3.625689149069275E-2</v>
      </c>
      <c r="AG184" s="1">
        <f t="shared" si="90"/>
        <v>0.14502756596277103</v>
      </c>
      <c r="AH184" s="2">
        <f t="shared" si="91"/>
        <v>0.24999999999999994</v>
      </c>
      <c r="AI184" s="3"/>
      <c r="AJ184" s="3"/>
      <c r="AK184" s="4"/>
      <c r="AL184" s="4"/>
      <c r="AM184" s="3"/>
      <c r="AN184" s="3"/>
      <c r="AO184" s="3"/>
      <c r="AP184" s="3"/>
    </row>
    <row r="185" spans="1:42" x14ac:dyDescent="0.25">
      <c r="A185" s="1">
        <f t="shared" si="92"/>
        <v>180</v>
      </c>
      <c r="B185" s="1">
        <v>0.6</v>
      </c>
      <c r="C185" s="1">
        <v>0.3</v>
      </c>
      <c r="D185" s="10">
        <f>D184</f>
        <v>2.911174505862941E-4</v>
      </c>
      <c r="E185" s="10">
        <f>J$2*E184</f>
        <v>6.4390522190478855E-4</v>
      </c>
      <c r="F185" s="10">
        <f t="shared" si="94"/>
        <v>97.199968640437817</v>
      </c>
      <c r="G185" s="10">
        <f t="shared" si="95"/>
        <v>98.71677174657853</v>
      </c>
      <c r="H185" s="10">
        <f t="shared" si="73"/>
        <v>687.00793991295029</v>
      </c>
      <c r="I185" s="10">
        <f t="shared" si="74"/>
        <v>776.51179551069526</v>
      </c>
      <c r="J185" s="2">
        <f t="shared" si="93"/>
        <v>0.19087285850009317</v>
      </c>
      <c r="K185" s="2">
        <f t="shared" si="75"/>
        <v>0.16606275430798911</v>
      </c>
      <c r="L185" s="2">
        <f t="shared" si="76"/>
        <v>0.1783372255628255</v>
      </c>
      <c r="M185" s="10">
        <f t="shared" si="96"/>
        <v>9.3772314742390545E-4</v>
      </c>
      <c r="N185" s="10">
        <f t="shared" si="97"/>
        <v>9.5174039127281891E-4</v>
      </c>
      <c r="O185" s="10">
        <f t="shared" si="67"/>
        <v>8.8726668155061353E-4</v>
      </c>
      <c r="P185" s="10">
        <f t="shared" si="79"/>
        <v>8.9222179361870321E-4</v>
      </c>
      <c r="R185" s="10">
        <f t="shared" si="80"/>
        <v>1</v>
      </c>
      <c r="S185" s="10">
        <f t="shared" si="98"/>
        <v>8.5070737299315245E-4</v>
      </c>
      <c r="T185" s="10">
        <f t="shared" si="69"/>
        <v>8.5070737299315245E-4</v>
      </c>
      <c r="U185" s="2">
        <f t="shared" si="70"/>
        <v>0.24999999999999978</v>
      </c>
      <c r="V185" s="2">
        <f t="shared" si="81"/>
        <v>0.24999999999999978</v>
      </c>
      <c r="X185" s="10">
        <f t="shared" si="82"/>
        <v>-1.0526424250743571E-2</v>
      </c>
      <c r="Y185" s="10">
        <f t="shared" si="83"/>
        <v>-5.1297108552842974E-2</v>
      </c>
      <c r="Z185" s="10">
        <f t="shared" si="84"/>
        <v>1.052642425074346E-2</v>
      </c>
      <c r="AA185" s="10">
        <f t="shared" si="85"/>
        <v>-3.6492623400436575E-2</v>
      </c>
      <c r="AB185" s="29"/>
      <c r="AC185" s="1">
        <f t="shared" si="86"/>
        <v>9.1860851884876998E-2</v>
      </c>
      <c r="AD185" s="1">
        <f t="shared" si="87"/>
        <v>5.8527288776872972E-2</v>
      </c>
      <c r="AE185" s="1">
        <f t="shared" si="88"/>
        <v>7.4806963655143124E-2</v>
      </c>
      <c r="AF185" s="1">
        <f t="shared" si="89"/>
        <v>3.3333563108004026E-2</v>
      </c>
      <c r="AG185" s="1">
        <f t="shared" si="90"/>
        <v>0.1333342524320161</v>
      </c>
      <c r="AH185" s="2">
        <f t="shared" si="91"/>
        <v>0.25</v>
      </c>
      <c r="AI185" s="3"/>
      <c r="AJ185" s="3"/>
      <c r="AK185" s="3"/>
      <c r="AL185" s="3"/>
      <c r="AM185" s="3"/>
      <c r="AN185" s="3"/>
      <c r="AO185" s="3"/>
      <c r="AP185" s="3"/>
    </row>
    <row r="186" spans="1:42" x14ac:dyDescent="0.25">
      <c r="A186" s="1">
        <f t="shared" si="92"/>
        <v>181</v>
      </c>
      <c r="B186" s="1">
        <v>0.6</v>
      </c>
      <c r="C186" s="1">
        <v>0.3</v>
      </c>
      <c r="D186" s="10">
        <f>D185*J$2</f>
        <v>2.5756208876191549E-4</v>
      </c>
      <c r="E186" s="10">
        <f>E185</f>
        <v>6.4390522190478855E-4</v>
      </c>
      <c r="F186" s="10">
        <f t="shared" si="94"/>
        <v>98.66136269819755</v>
      </c>
      <c r="G186" s="10">
        <f t="shared" si="95"/>
        <v>97.232572670698815</v>
      </c>
      <c r="H186" s="10">
        <f t="shared" si="73"/>
        <v>776.51179551069504</v>
      </c>
      <c r="I186" s="10">
        <f t="shared" si="74"/>
        <v>776.51179551069526</v>
      </c>
      <c r="J186" s="2">
        <f t="shared" si="93"/>
        <v>0.18616042948081812</v>
      </c>
      <c r="K186" s="2">
        <f t="shared" si="75"/>
        <v>0.21059281080742953</v>
      </c>
      <c r="L186" s="2">
        <f t="shared" si="76"/>
        <v>0.19825208891428026</v>
      </c>
      <c r="M186" s="10">
        <f t="shared" si="96"/>
        <v>8.9670578709365829E-4</v>
      </c>
      <c r="N186" s="10">
        <f t="shared" si="97"/>
        <v>8.8292772183591595E-4</v>
      </c>
      <c r="O186" s="10">
        <f t="shared" si="67"/>
        <v>8.5628174692594251E-4</v>
      </c>
      <c r="P186" s="10">
        <f t="shared" si="79"/>
        <v>8.513288682830565E-4</v>
      </c>
      <c r="R186" s="10">
        <f t="shared" si="80"/>
        <v>1</v>
      </c>
      <c r="S186" s="10">
        <f t="shared" si="98"/>
        <v>8.1858235374359517E-4</v>
      </c>
      <c r="T186" s="10">
        <f t="shared" si="69"/>
        <v>8.1858235374359517E-4</v>
      </c>
      <c r="U186" s="2">
        <f t="shared" si="70"/>
        <v>0.25</v>
      </c>
      <c r="V186" s="2">
        <f t="shared" si="81"/>
        <v>0.25</v>
      </c>
      <c r="X186" s="10">
        <f t="shared" si="82"/>
        <v>1.0193949429551097E-2</v>
      </c>
      <c r="Y186" s="10">
        <f t="shared" si="83"/>
        <v>-3.4281714131763397E-2</v>
      </c>
      <c r="Z186" s="10">
        <f t="shared" si="84"/>
        <v>-1.0193949429551208E-2</v>
      </c>
      <c r="AA186" s="10">
        <f t="shared" si="85"/>
        <v>-4.8267013123046376E-2</v>
      </c>
      <c r="AB186" s="29"/>
      <c r="AC186" s="1">
        <f t="shared" si="86"/>
        <v>8.80199879385445E-2</v>
      </c>
      <c r="AD186" s="1">
        <f t="shared" si="87"/>
        <v>5.5948924198871125E-2</v>
      </c>
      <c r="AE186" s="1">
        <f t="shared" si="88"/>
        <v>7.2335330759822403E-2</v>
      </c>
      <c r="AF186" s="1">
        <f t="shared" si="89"/>
        <v>3.2071063739673375E-2</v>
      </c>
      <c r="AG186" s="1">
        <f t="shared" si="90"/>
        <v>0.12828425495869353</v>
      </c>
      <c r="AH186" s="2">
        <f t="shared" si="91"/>
        <v>0.24999999999999994</v>
      </c>
      <c r="AI186" s="3"/>
      <c r="AJ186" s="3"/>
      <c r="AK186" s="4"/>
      <c r="AL186" s="4"/>
      <c r="AM186" s="3"/>
      <c r="AN186" s="3"/>
      <c r="AO186" s="3"/>
      <c r="AP186" s="3"/>
    </row>
    <row r="187" spans="1:42" x14ac:dyDescent="0.25">
      <c r="A187" s="1">
        <f t="shared" si="92"/>
        <v>182</v>
      </c>
      <c r="B187" s="1">
        <v>0.6</v>
      </c>
      <c r="C187" s="1">
        <v>0.3</v>
      </c>
      <c r="D187" s="10">
        <f>D186</f>
        <v>2.5756208876191549E-4</v>
      </c>
      <c r="E187" s="10">
        <f>E186</f>
        <v>6.4390522190478855E-4</v>
      </c>
      <c r="F187" s="10">
        <f t="shared" si="94"/>
        <v>97.200580284596384</v>
      </c>
      <c r="G187" s="10">
        <f t="shared" si="95"/>
        <v>98.672200386170729</v>
      </c>
      <c r="H187" s="10">
        <f t="shared" si="73"/>
        <v>776.51179551069504</v>
      </c>
      <c r="I187" s="10">
        <f t="shared" si="74"/>
        <v>776.51179551069526</v>
      </c>
      <c r="J187" s="2">
        <f t="shared" si="93"/>
        <v>0.23268681930982438</v>
      </c>
      <c r="K187" s="2">
        <f t="shared" si="75"/>
        <v>0.20767177218853505</v>
      </c>
      <c r="L187" s="2">
        <f t="shared" si="76"/>
        <v>0.22005108660306072</v>
      </c>
      <c r="M187" s="10">
        <f t="shared" si="96"/>
        <v>8.4764093806885131E-4</v>
      </c>
      <c r="N187" s="10">
        <f t="shared" si="97"/>
        <v>8.6009665003807098E-4</v>
      </c>
      <c r="O187" s="10">
        <f t="shared" si="67"/>
        <v>8.3037151901660389E-4</v>
      </c>
      <c r="P187" s="10">
        <f t="shared" si="79"/>
        <v>8.3493050049334241E-4</v>
      </c>
      <c r="R187" s="10">
        <f t="shared" si="80"/>
        <v>1</v>
      </c>
      <c r="S187" s="10">
        <f t="shared" si="98"/>
        <v>8.2047332887318764E-4</v>
      </c>
      <c r="T187" s="10">
        <f t="shared" si="69"/>
        <v>8.2047332887318764E-4</v>
      </c>
      <c r="U187" s="2">
        <f t="shared" si="70"/>
        <v>0.25000000000000022</v>
      </c>
      <c r="V187" s="2">
        <f t="shared" si="81"/>
        <v>0.25</v>
      </c>
      <c r="X187" s="10">
        <f t="shared" si="82"/>
        <v>-1.0250562031512866E-2</v>
      </c>
      <c r="Y187" s="10">
        <f t="shared" si="83"/>
        <v>-2.2048567992692281E-2</v>
      </c>
      <c r="Z187" s="10">
        <f t="shared" si="84"/>
        <v>1.0250562031512978E-2</v>
      </c>
      <c r="AA187" s="10">
        <f t="shared" si="85"/>
        <v>-7.242349948606841E-3</v>
      </c>
      <c r="AB187" s="29"/>
      <c r="AC187" s="1">
        <f t="shared" si="86"/>
        <v>8.857072957246194E-2</v>
      </c>
      <c r="AD187" s="1">
        <f t="shared" si="87"/>
        <v>5.6429051093943527E-2</v>
      </c>
      <c r="AE187" s="1">
        <f t="shared" si="88"/>
        <v>7.2137662820130108E-2</v>
      </c>
      <c r="AF187" s="1">
        <f t="shared" si="89"/>
        <v>3.2141678478518412E-2</v>
      </c>
      <c r="AG187" s="1">
        <f t="shared" si="90"/>
        <v>0.12856671391407365</v>
      </c>
      <c r="AH187" s="2">
        <f t="shared" si="91"/>
        <v>0.25</v>
      </c>
      <c r="AI187" s="3"/>
      <c r="AJ187" s="3"/>
      <c r="AK187" s="4"/>
      <c r="AL187" s="4"/>
      <c r="AM187" s="3"/>
      <c r="AN187" s="3"/>
      <c r="AO187" s="3"/>
      <c r="AP187" s="3"/>
    </row>
    <row r="188" spans="1:42" x14ac:dyDescent="0.25">
      <c r="A188" s="1">
        <f t="shared" si="92"/>
        <v>183</v>
      </c>
      <c r="B188" s="1">
        <v>0.6</v>
      </c>
      <c r="C188" s="1">
        <v>0.3</v>
      </c>
      <c r="D188" s="10">
        <f>D187</f>
        <v>2.5756208876191549E-4</v>
      </c>
      <c r="E188" s="10">
        <f>J$2*E187</f>
        <v>5.6968613040715493E-4</v>
      </c>
      <c r="F188" s="10">
        <f t="shared" si="94"/>
        <v>98.674055404794103</v>
      </c>
      <c r="G188" s="10">
        <f t="shared" si="95"/>
        <v>97.17641680238458</v>
      </c>
      <c r="H188" s="10">
        <f t="shared" si="73"/>
        <v>776.51179551069504</v>
      </c>
      <c r="I188" s="10">
        <f t="shared" si="74"/>
        <v>877.67627349932104</v>
      </c>
      <c r="J188" s="2">
        <f t="shared" si="93"/>
        <v>0.17385636607160615</v>
      </c>
      <c r="K188" s="2">
        <f t="shared" si="75"/>
        <v>0.19867639642338442</v>
      </c>
      <c r="L188" s="2">
        <f t="shared" si="76"/>
        <v>0.18613655503046633</v>
      </c>
      <c r="M188" s="10">
        <f t="shared" si="96"/>
        <v>8.3897144788582575E-4</v>
      </c>
      <c r="N188" s="10">
        <f t="shared" si="97"/>
        <v>8.2645883295959829E-4</v>
      </c>
      <c r="O188" s="10">
        <f t="shared" si="67"/>
        <v>7.9313942837876887E-4</v>
      </c>
      <c r="P188" s="10">
        <f t="shared" si="79"/>
        <v>7.886869273898635E-4</v>
      </c>
      <c r="R188" s="10">
        <f t="shared" si="80"/>
        <v>1</v>
      </c>
      <c r="S188" s="10">
        <f t="shared" si="98"/>
        <v>7.514411828191249E-4</v>
      </c>
      <c r="T188" s="10">
        <f t="shared" si="69"/>
        <v>7.514411828191249E-4</v>
      </c>
      <c r="U188" s="2">
        <f t="shared" si="70"/>
        <v>0.25</v>
      </c>
      <c r="V188" s="2">
        <f t="shared" si="81"/>
        <v>0.25</v>
      </c>
      <c r="X188" s="10">
        <f t="shared" si="82"/>
        <v>1.0461406790301497E-2</v>
      </c>
      <c r="Y188" s="10">
        <f t="shared" si="83"/>
        <v>-4.2662251372817428E-2</v>
      </c>
      <c r="Z188" s="10">
        <f t="shared" si="84"/>
        <v>-1.0461406790301719E-2</v>
      </c>
      <c r="AA188" s="10">
        <f t="shared" si="85"/>
        <v>-5.7192372406215553E-2</v>
      </c>
      <c r="AB188" s="29"/>
      <c r="AC188" s="1">
        <f t="shared" si="86"/>
        <v>8.0774752671651046E-2</v>
      </c>
      <c r="AD188" s="1">
        <f t="shared" si="87"/>
        <v>5.1340730573441747E-2</v>
      </c>
      <c r="AE188" s="1">
        <f t="shared" si="88"/>
        <v>6.6395357819395456E-2</v>
      </c>
      <c r="AF188" s="1">
        <f t="shared" si="89"/>
        <v>2.9434022098209299E-2</v>
      </c>
      <c r="AG188" s="1">
        <f t="shared" si="90"/>
        <v>0.1177360883928372</v>
      </c>
      <c r="AH188" s="2">
        <f t="shared" si="91"/>
        <v>0.25</v>
      </c>
      <c r="AI188" s="3"/>
      <c r="AJ188" s="3"/>
      <c r="AK188" s="4"/>
      <c r="AL188" s="4"/>
      <c r="AM188" s="3"/>
      <c r="AN188" s="3"/>
      <c r="AO188" s="3"/>
      <c r="AP188" s="3"/>
    </row>
    <row r="189" spans="1:42" x14ac:dyDescent="0.25">
      <c r="A189" s="1">
        <f t="shared" si="92"/>
        <v>184</v>
      </c>
      <c r="B189" s="1">
        <v>0.6</v>
      </c>
      <c r="C189" s="1">
        <v>0.3</v>
      </c>
      <c r="D189" s="10">
        <f>D188*J$2</f>
        <v>2.2787445216286206E-4</v>
      </c>
      <c r="E189" s="10">
        <f>E188</f>
        <v>5.6968613040715493E-4</v>
      </c>
      <c r="F189" s="10">
        <f t="shared" si="94"/>
        <v>97.189905016445593</v>
      </c>
      <c r="G189" s="10">
        <f t="shared" si="95"/>
        <v>98.638041300778994</v>
      </c>
      <c r="H189" s="10">
        <f t="shared" si="73"/>
        <v>877.67627349932081</v>
      </c>
      <c r="I189" s="10">
        <f t="shared" si="74"/>
        <v>877.67627349932104</v>
      </c>
      <c r="J189" s="2">
        <f t="shared" si="93"/>
        <v>0.20247835104214018</v>
      </c>
      <c r="K189" s="2">
        <f t="shared" si="75"/>
        <v>0.17804222342591469</v>
      </c>
      <c r="L189" s="2">
        <f t="shared" si="76"/>
        <v>0.19013486837831994</v>
      </c>
      <c r="M189" s="10">
        <f t="shared" si="96"/>
        <v>7.8492797750500038E-4</v>
      </c>
      <c r="N189" s="10">
        <f t="shared" si="97"/>
        <v>7.9702492939831072E-4</v>
      </c>
      <c r="O189" s="10">
        <f t="shared" si="67"/>
        <v>7.5021552500536431E-4</v>
      </c>
      <c r="P189" s="10">
        <f t="shared" si="79"/>
        <v>7.5453462628016148E-4</v>
      </c>
      <c r="R189" s="10">
        <f t="shared" si="80"/>
        <v>1</v>
      </c>
      <c r="S189" s="10">
        <f t="shared" si="98"/>
        <v>7.2588898909148845E-4</v>
      </c>
      <c r="T189" s="10">
        <f t="shared" si="69"/>
        <v>7.2588898909148845E-4</v>
      </c>
      <c r="U189" s="2">
        <f t="shared" si="70"/>
        <v>0.25</v>
      </c>
      <c r="V189" s="2">
        <f t="shared" si="81"/>
        <v>0.25</v>
      </c>
      <c r="X189" s="10">
        <f t="shared" si="82"/>
        <v>-1.0265035252503885E-2</v>
      </c>
      <c r="Y189" s="10">
        <f t="shared" si="83"/>
        <v>-4.2358243620827629E-2</v>
      </c>
      <c r="Z189" s="10">
        <f t="shared" si="84"/>
        <v>1.0265035252503996E-2</v>
      </c>
      <c r="AA189" s="10">
        <f t="shared" si="85"/>
        <v>-2.8089315437691886E-2</v>
      </c>
      <c r="AB189" s="29"/>
      <c r="AC189" s="1">
        <f t="shared" si="86"/>
        <v>7.8339820420965059E-2</v>
      </c>
      <c r="AD189" s="1">
        <f t="shared" si="87"/>
        <v>4.9909950423350571E-2</v>
      </c>
      <c r="AE189" s="1">
        <f t="shared" si="88"/>
        <v>6.3809529567107365E-2</v>
      </c>
      <c r="AF189" s="1">
        <f t="shared" si="89"/>
        <v>2.8429869997614488E-2</v>
      </c>
      <c r="AG189" s="1">
        <f t="shared" si="90"/>
        <v>0.11371947999045794</v>
      </c>
      <c r="AH189" s="2">
        <f t="shared" si="91"/>
        <v>0.25000000000000006</v>
      </c>
      <c r="AI189" s="3"/>
      <c r="AJ189" s="3"/>
      <c r="AK189" s="3"/>
      <c r="AL189" s="3"/>
      <c r="AM189" s="3"/>
      <c r="AN189" s="3"/>
      <c r="AO189" s="3"/>
      <c r="AP189" s="3"/>
    </row>
    <row r="190" spans="1:42" x14ac:dyDescent="0.25">
      <c r="A190" s="1">
        <f t="shared" si="92"/>
        <v>185</v>
      </c>
      <c r="B190" s="1">
        <v>0.6</v>
      </c>
      <c r="C190" s="1">
        <v>0.3</v>
      </c>
      <c r="D190" s="10">
        <f>D189</f>
        <v>2.2787445216286206E-4</v>
      </c>
      <c r="E190" s="10">
        <f>E189</f>
        <v>5.6968613040715493E-4</v>
      </c>
      <c r="F190" s="10">
        <f t="shared" si="94"/>
        <v>98.629121639171942</v>
      </c>
      <c r="G190" s="10">
        <f t="shared" si="95"/>
        <v>97.177380251164536</v>
      </c>
      <c r="H190" s="10">
        <f t="shared" si="73"/>
        <v>877.67627349932081</v>
      </c>
      <c r="I190" s="10">
        <f t="shared" si="74"/>
        <v>877.67627349932104</v>
      </c>
      <c r="J190" s="2">
        <f t="shared" si="93"/>
        <v>0.21490756005045375</v>
      </c>
      <c r="K190" s="2">
        <f t="shared" si="75"/>
        <v>0.23990862653796619</v>
      </c>
      <c r="L190" s="2">
        <f t="shared" si="76"/>
        <v>0.22728078165903987</v>
      </c>
      <c r="M190" s="10">
        <f t="shared" si="96"/>
        <v>7.5799638461470471E-4</v>
      </c>
      <c r="N190" s="10">
        <f t="shared" si="97"/>
        <v>7.4686799993189349E-4</v>
      </c>
      <c r="O190" s="10">
        <f t="shared" si="67"/>
        <v>7.4148798579330418E-4</v>
      </c>
      <c r="P190" s="10">
        <f t="shared" si="79"/>
        <v>7.3739068999766728E-4</v>
      </c>
      <c r="R190" s="10">
        <f t="shared" si="80"/>
        <v>1</v>
      </c>
      <c r="S190" s="10">
        <f t="shared" si="98"/>
        <v>7.2421560982127134E-4</v>
      </c>
      <c r="T190" s="10">
        <f t="shared" si="69"/>
        <v>7.2421560982127134E-4</v>
      </c>
      <c r="U190" s="2">
        <f t="shared" si="70"/>
        <v>0.25</v>
      </c>
      <c r="V190" s="2">
        <f t="shared" si="81"/>
        <v>0.25</v>
      </c>
      <c r="X190" s="10">
        <f t="shared" si="82"/>
        <v>1.0184496348077943E-2</v>
      </c>
      <c r="Y190" s="10">
        <f t="shared" si="83"/>
        <v>-1.3346952247646926E-2</v>
      </c>
      <c r="Z190" s="10">
        <f t="shared" si="84"/>
        <v>-1.0184496348078054E-2</v>
      </c>
      <c r="AA190" s="10">
        <f t="shared" si="85"/>
        <v>-2.7869691994493184E-2</v>
      </c>
      <c r="AB190" s="29"/>
      <c r="AC190" s="1">
        <f t="shared" si="86"/>
        <v>7.7835662779221187E-2</v>
      </c>
      <c r="AD190" s="1">
        <f t="shared" si="87"/>
        <v>4.9474437744525195E-2</v>
      </c>
      <c r="AE190" s="1">
        <f t="shared" si="88"/>
        <v>6.397046239425877E-2</v>
      </c>
      <c r="AF190" s="1">
        <f t="shared" si="89"/>
        <v>2.8361225034695993E-2</v>
      </c>
      <c r="AG190" s="1">
        <f t="shared" si="90"/>
        <v>0.11344490013878397</v>
      </c>
      <c r="AH190" s="2">
        <f t="shared" si="91"/>
        <v>0.25</v>
      </c>
      <c r="AI190" s="3"/>
      <c r="AJ190" s="3"/>
      <c r="AK190" s="4"/>
      <c r="AL190" s="4"/>
      <c r="AM190" s="3"/>
      <c r="AN190" s="3"/>
      <c r="AO190" s="3"/>
      <c r="AP190" s="3"/>
    </row>
    <row r="191" spans="1:42" x14ac:dyDescent="0.25">
      <c r="A191" s="1">
        <f t="shared" si="92"/>
        <v>186</v>
      </c>
      <c r="B191" s="1">
        <v>0.6</v>
      </c>
      <c r="C191" s="1">
        <v>0.3</v>
      </c>
      <c r="D191" s="10">
        <f>D190</f>
        <v>2.2787445216286206E-4</v>
      </c>
      <c r="E191" s="10">
        <f>J$2*E190</f>
        <v>5.0402182827190463E-4</v>
      </c>
      <c r="F191" s="10">
        <f t="shared" si="94"/>
        <v>97.134826703182171</v>
      </c>
      <c r="G191" s="10">
        <f t="shared" si="95"/>
        <v>98.649680366877973</v>
      </c>
      <c r="H191" s="10">
        <f t="shared" si="73"/>
        <v>877.67627349932081</v>
      </c>
      <c r="I191" s="10">
        <f t="shared" si="74"/>
        <v>992.0205275916444</v>
      </c>
      <c r="J191" s="2">
        <f t="shared" si="93"/>
        <v>0.19086765042757992</v>
      </c>
      <c r="K191" s="2">
        <f t="shared" si="75"/>
        <v>0.16607260146166714</v>
      </c>
      <c r="L191" s="2">
        <f t="shared" si="76"/>
        <v>0.1783397037897283</v>
      </c>
      <c r="M191" s="10">
        <f t="shared" si="96"/>
        <v>7.3401243879099359E-4</v>
      </c>
      <c r="N191" s="10">
        <f t="shared" si="97"/>
        <v>7.4497791485086473E-4</v>
      </c>
      <c r="O191" s="10">
        <f t="shared" si="67"/>
        <v>6.9451701092482481E-4</v>
      </c>
      <c r="P191" s="10">
        <f t="shared" si="79"/>
        <v>6.9839332766851532E-4</v>
      </c>
      <c r="R191" s="10">
        <f t="shared" si="80"/>
        <v>1</v>
      </c>
      <c r="S191" s="10">
        <f t="shared" si="98"/>
        <v>6.658974953624681E-4</v>
      </c>
      <c r="T191" s="10">
        <f t="shared" si="69"/>
        <v>6.658974953624681E-4</v>
      </c>
      <c r="U191" s="2">
        <f t="shared" si="70"/>
        <v>0.25</v>
      </c>
      <c r="V191" s="2">
        <f t="shared" si="81"/>
        <v>0.25</v>
      </c>
      <c r="X191" s="10">
        <f t="shared" si="82"/>
        <v>-1.0520015917262926E-2</v>
      </c>
      <c r="Y191" s="10">
        <f t="shared" si="83"/>
        <v>-5.1294305614483338E-2</v>
      </c>
      <c r="Z191" s="10">
        <f t="shared" si="84"/>
        <v>1.0520015917263148E-2</v>
      </c>
      <c r="AA191" s="10">
        <f t="shared" si="85"/>
        <v>-3.6498888299326904E-2</v>
      </c>
      <c r="AB191" s="29"/>
      <c r="AC191" s="1">
        <f t="shared" si="86"/>
        <v>7.1856137677875034E-2</v>
      </c>
      <c r="AD191" s="1">
        <f t="shared" si="87"/>
        <v>4.5781655100129319E-2</v>
      </c>
      <c r="AE191" s="1">
        <f t="shared" si="88"/>
        <v>5.8516275210853452E-2</v>
      </c>
      <c r="AF191" s="1">
        <f t="shared" si="89"/>
        <v>2.6074482577745715E-2</v>
      </c>
      <c r="AG191" s="1">
        <f t="shared" si="90"/>
        <v>0.10429793031098278</v>
      </c>
      <c r="AH191" s="2">
        <f t="shared" si="91"/>
        <v>0.25000000000000022</v>
      </c>
      <c r="AI191" s="3"/>
      <c r="AJ191" s="3"/>
      <c r="AK191" s="4"/>
      <c r="AL191" s="4"/>
      <c r="AM191" s="3"/>
      <c r="AN191" s="3"/>
      <c r="AO191" s="3"/>
      <c r="AP191" s="3"/>
    </row>
    <row r="192" spans="1:42" x14ac:dyDescent="0.25">
      <c r="A192" s="1">
        <f t="shared" si="92"/>
        <v>187</v>
      </c>
      <c r="B192" s="1">
        <v>0.6</v>
      </c>
      <c r="C192" s="1">
        <v>0.3</v>
      </c>
      <c r="D192" s="10">
        <f>D191*J$2</f>
        <v>2.0160873130876193E-4</v>
      </c>
      <c r="E192" s="10">
        <f>E191</f>
        <v>5.0402182827190463E-4</v>
      </c>
      <c r="F192" s="10">
        <f t="shared" si="94"/>
        <v>98.594355150529097</v>
      </c>
      <c r="G192" s="10">
        <f t="shared" si="95"/>
        <v>97.167390031845926</v>
      </c>
      <c r="H192" s="10">
        <f t="shared" si="73"/>
        <v>992.02052759164405</v>
      </c>
      <c r="I192" s="10">
        <f t="shared" si="74"/>
        <v>992.0205275916444</v>
      </c>
      <c r="J192" s="2">
        <f t="shared" si="93"/>
        <v>0.1861653450627816</v>
      </c>
      <c r="K192" s="2">
        <f t="shared" si="75"/>
        <v>0.21058289671444919</v>
      </c>
      <c r="L192" s="2">
        <f t="shared" si="76"/>
        <v>0.19824974052645006</v>
      </c>
      <c r="M192" s="10">
        <f t="shared" si="96"/>
        <v>7.0190102083636649E-4</v>
      </c>
      <c r="N192" s="10">
        <f t="shared" si="97"/>
        <v>6.9112270580268904E-4</v>
      </c>
      <c r="O192" s="10">
        <f t="shared" si="67"/>
        <v>6.7025915023545795E-4</v>
      </c>
      <c r="P192" s="10">
        <f t="shared" si="79"/>
        <v>6.6638461627773306E-4</v>
      </c>
      <c r="R192" s="10">
        <f t="shared" si="80"/>
        <v>1</v>
      </c>
      <c r="S192" s="10">
        <f t="shared" si="98"/>
        <v>6.4075215522248945E-4</v>
      </c>
      <c r="T192" s="10">
        <f t="shared" si="69"/>
        <v>6.4075215522248945E-4</v>
      </c>
      <c r="U192" s="2">
        <f t="shared" si="70"/>
        <v>0.25</v>
      </c>
      <c r="V192" s="2">
        <f t="shared" si="81"/>
        <v>0.25</v>
      </c>
      <c r="X192" s="10">
        <f t="shared" si="82"/>
        <v>1.0187783274876239E-2</v>
      </c>
      <c r="Y192" s="10">
        <f t="shared" si="83"/>
        <v>-3.4283979434789447E-2</v>
      </c>
      <c r="Z192" s="10">
        <f t="shared" si="84"/>
        <v>-1.0187783274876572E-2</v>
      </c>
      <c r="AA192" s="10">
        <f t="shared" si="85"/>
        <v>-4.8260875716489737E-2</v>
      </c>
      <c r="AB192" s="29"/>
      <c r="AC192" s="1">
        <f t="shared" si="86"/>
        <v>6.8851968428363886E-2</v>
      </c>
      <c r="AD192" s="1">
        <f t="shared" si="87"/>
        <v>4.3765016401219374E-2</v>
      </c>
      <c r="AE192" s="1">
        <f t="shared" si="88"/>
        <v>5.65827917073587E-2</v>
      </c>
      <c r="AF192" s="1">
        <f t="shared" si="89"/>
        <v>2.5086952027144512E-2</v>
      </c>
      <c r="AG192" s="1">
        <f t="shared" si="90"/>
        <v>0.10034780810857807</v>
      </c>
      <c r="AH192" s="2">
        <f t="shared" si="91"/>
        <v>0.24999999999999994</v>
      </c>
      <c r="AI192" s="3"/>
      <c r="AJ192" s="3"/>
      <c r="AK192" s="4"/>
      <c r="AL192" s="4"/>
      <c r="AM192" s="3"/>
      <c r="AN192" s="3"/>
      <c r="AO192" s="3"/>
      <c r="AP192" s="3"/>
    </row>
    <row r="193" spans="1:42" x14ac:dyDescent="0.25">
      <c r="A193" s="1">
        <f t="shared" si="92"/>
        <v>188</v>
      </c>
      <c r="B193" s="1">
        <v>0.6</v>
      </c>
      <c r="C193" s="1">
        <v>0.3</v>
      </c>
      <c r="D193" s="10">
        <f>D192</f>
        <v>2.0160873130876193E-4</v>
      </c>
      <c r="E193" s="10">
        <f>E192</f>
        <v>5.0402182827190463E-4</v>
      </c>
      <c r="F193" s="10">
        <f t="shared" si="94"/>
        <v>97.135450898301855</v>
      </c>
      <c r="G193" s="10">
        <f t="shared" si="95"/>
        <v>98.605179429411876</v>
      </c>
      <c r="H193" s="10">
        <f t="shared" si="73"/>
        <v>992.02052759164405</v>
      </c>
      <c r="I193" s="10">
        <f t="shared" si="74"/>
        <v>992.0205275916444</v>
      </c>
      <c r="J193" s="2">
        <f t="shared" si="93"/>
        <v>0.23268137666518562</v>
      </c>
      <c r="K193" s="2">
        <f t="shared" si="75"/>
        <v>0.20768152009115481</v>
      </c>
      <c r="L193" s="2">
        <f t="shared" si="76"/>
        <v>0.22005339512233002</v>
      </c>
      <c r="M193" s="10">
        <f t="shared" si="96"/>
        <v>6.6349956051000637E-4</v>
      </c>
      <c r="N193" s="10">
        <f t="shared" si="97"/>
        <v>6.7324347489114888E-4</v>
      </c>
      <c r="O193" s="10">
        <f t="shared" si="67"/>
        <v>6.4998153233442448E-4</v>
      </c>
      <c r="P193" s="10">
        <f t="shared" si="79"/>
        <v>6.5354796108117274E-4</v>
      </c>
      <c r="R193" s="10">
        <f t="shared" si="80"/>
        <v>1</v>
      </c>
      <c r="S193" s="10">
        <f t="shared" si="98"/>
        <v>6.4223143228877135E-4</v>
      </c>
      <c r="T193" s="10">
        <f t="shared" si="69"/>
        <v>6.4223143228877135E-4</v>
      </c>
      <c r="U193" s="2">
        <f t="shared" si="70"/>
        <v>0.25</v>
      </c>
      <c r="V193" s="2">
        <f t="shared" si="81"/>
        <v>0.25</v>
      </c>
      <c r="X193" s="10">
        <f t="shared" si="82"/>
        <v>-1.0244319239265609E-2</v>
      </c>
      <c r="Y193" s="10">
        <f t="shared" si="83"/>
        <v>-2.2045739995174896E-2</v>
      </c>
      <c r="Z193" s="10">
        <f t="shared" si="84"/>
        <v>1.0244319239265387E-2</v>
      </c>
      <c r="AA193" s="10">
        <f t="shared" si="85"/>
        <v>-7.2485957521887245E-3</v>
      </c>
      <c r="AB193" s="29"/>
      <c r="AC193" s="1">
        <f t="shared" si="86"/>
        <v>6.9282517833802557E-2</v>
      </c>
      <c r="AD193" s="1">
        <f t="shared" si="87"/>
        <v>4.4140360759307648E-2</v>
      </c>
      <c r="AE193" s="1">
        <f t="shared" si="88"/>
        <v>5.6428267538671958E-2</v>
      </c>
      <c r="AF193" s="1">
        <f t="shared" si="89"/>
        <v>2.5142157074494909E-2</v>
      </c>
      <c r="AG193" s="1">
        <f t="shared" si="90"/>
        <v>0.10056862829797961</v>
      </c>
      <c r="AH193" s="2">
        <f t="shared" si="91"/>
        <v>0.25000000000000006</v>
      </c>
      <c r="AI193" s="3"/>
      <c r="AJ193" s="3"/>
      <c r="AK193" s="3"/>
      <c r="AL193" s="3"/>
      <c r="AM193" s="3"/>
      <c r="AN193" s="3"/>
      <c r="AO193" s="3"/>
      <c r="AP193" s="3"/>
    </row>
    <row r="194" spans="1:42" x14ac:dyDescent="0.25">
      <c r="A194" s="1">
        <f t="shared" si="92"/>
        <v>189</v>
      </c>
      <c r="B194" s="1">
        <v>0.6</v>
      </c>
      <c r="C194" s="1">
        <v>0.3</v>
      </c>
      <c r="D194" s="10">
        <f>D193</f>
        <v>2.0160873130876193E-4</v>
      </c>
      <c r="E194" s="10">
        <f>J$2*E193</f>
        <v>4.4592625625797179E-4</v>
      </c>
      <c r="F194" s="10">
        <f t="shared" si="94"/>
        <v>98.607044536772932</v>
      </c>
      <c r="G194" s="10">
        <f t="shared" si="95"/>
        <v>97.111319531437601</v>
      </c>
      <c r="H194" s="10">
        <f t="shared" si="73"/>
        <v>992.02052759164405</v>
      </c>
      <c r="I194" s="10">
        <f t="shared" si="74"/>
        <v>1121.2616278659898</v>
      </c>
      <c r="J194" s="2">
        <f t="shared" si="93"/>
        <v>0.17386149127409323</v>
      </c>
      <c r="K194" s="2">
        <f t="shared" si="75"/>
        <v>0.19866644388860899</v>
      </c>
      <c r="L194" s="2">
        <f t="shared" si="76"/>
        <v>0.18613429878692123</v>
      </c>
      <c r="M194" s="10">
        <f t="shared" si="96"/>
        <v>6.5670906969166705E-4</v>
      </c>
      <c r="N194" s="10">
        <f t="shared" si="97"/>
        <v>6.4692069891895824E-4</v>
      </c>
      <c r="O194" s="10">
        <f t="shared" si="67"/>
        <v>6.2083405704803883E-4</v>
      </c>
      <c r="P194" s="10">
        <f t="shared" si="79"/>
        <v>6.1735096035721282E-4</v>
      </c>
      <c r="R194" s="10">
        <f t="shared" si="80"/>
        <v>1.0000000000000002</v>
      </c>
      <c r="S194" s="10">
        <f t="shared" si="98"/>
        <v>5.8819672468845229E-4</v>
      </c>
      <c r="T194" s="10">
        <f t="shared" si="69"/>
        <v>5.8819672468845218E-4</v>
      </c>
      <c r="U194" s="2">
        <f t="shared" si="70"/>
        <v>0.25000000000000022</v>
      </c>
      <c r="V194" s="2">
        <f t="shared" si="81"/>
        <v>0.24999999999999978</v>
      </c>
      <c r="X194" s="10">
        <f t="shared" si="82"/>
        <v>1.0455072940085186E-2</v>
      </c>
      <c r="Y194" s="10">
        <f t="shared" si="83"/>
        <v>-4.2664690184353038E-2</v>
      </c>
      <c r="Z194" s="10">
        <f t="shared" si="84"/>
        <v>-1.0455072940085075E-2</v>
      </c>
      <c r="AA194" s="10">
        <f t="shared" si="85"/>
        <v>-5.7186070153790514E-2</v>
      </c>
      <c r="AB194" s="29"/>
      <c r="AC194" s="1">
        <f t="shared" si="86"/>
        <v>6.3184528306091003E-2</v>
      </c>
      <c r="AD194" s="1">
        <f t="shared" si="87"/>
        <v>4.0160348164830287E-2</v>
      </c>
      <c r="AE194" s="1">
        <f t="shared" si="88"/>
        <v>5.1936372400212504E-2</v>
      </c>
      <c r="AF194" s="1">
        <f t="shared" si="89"/>
        <v>2.3024180141260717E-2</v>
      </c>
      <c r="AG194" s="1">
        <f t="shared" si="90"/>
        <v>9.2096720565042783E-2</v>
      </c>
      <c r="AH194" s="2">
        <f t="shared" si="91"/>
        <v>0.25000000000000022</v>
      </c>
      <c r="AI194" s="3"/>
      <c r="AJ194" s="3"/>
      <c r="AK194" s="4"/>
      <c r="AL194" s="4"/>
      <c r="AM194" s="3"/>
      <c r="AN194" s="3"/>
      <c r="AO194" s="3"/>
      <c r="AP194" s="3"/>
    </row>
    <row r="195" spans="1:42" x14ac:dyDescent="0.25">
      <c r="A195" s="1">
        <f t="shared" si="92"/>
        <v>190</v>
      </c>
      <c r="B195" s="1">
        <v>0.6</v>
      </c>
      <c r="C195" s="1">
        <v>0.3</v>
      </c>
      <c r="D195" s="10">
        <f>D194*J$2</f>
        <v>1.7837050250318879E-4</v>
      </c>
      <c r="E195" s="10">
        <f>E194</f>
        <v>4.4592625625797179E-4</v>
      </c>
      <c r="F195" s="10">
        <f t="shared" si="94"/>
        <v>97.124803038054523</v>
      </c>
      <c r="G195" s="10">
        <f t="shared" si="95"/>
        <v>98.571077589099716</v>
      </c>
      <c r="H195" s="10">
        <f t="shared" si="73"/>
        <v>1121.2616278659896</v>
      </c>
      <c r="I195" s="10">
        <f t="shared" si="74"/>
        <v>1121.2616278659898</v>
      </c>
      <c r="J195" s="2">
        <f t="shared" si="93"/>
        <v>0.20247335589726156</v>
      </c>
      <c r="K195" s="2">
        <f t="shared" si="75"/>
        <v>0.17805207276190615</v>
      </c>
      <c r="L195" s="2">
        <f t="shared" si="76"/>
        <v>0.19013744806214627</v>
      </c>
      <c r="M195" s="10">
        <f t="shared" si="96"/>
        <v>6.1441035200270706E-4</v>
      </c>
      <c r="N195" s="10">
        <f t="shared" si="97"/>
        <v>6.2387360439657277E-4</v>
      </c>
      <c r="O195" s="10">
        <f t="shared" si="67"/>
        <v>5.8723872892725408E-4</v>
      </c>
      <c r="P195" s="10">
        <f t="shared" si="79"/>
        <v>5.9061750024357507E-4</v>
      </c>
      <c r="R195" s="10">
        <f t="shared" si="80"/>
        <v>1.0000000000000002</v>
      </c>
      <c r="S195" s="10">
        <f t="shared" si="98"/>
        <v>5.681948622308548E-4</v>
      </c>
      <c r="T195" s="10">
        <f t="shared" si="69"/>
        <v>5.681948622308547E-4</v>
      </c>
      <c r="U195" s="2">
        <f t="shared" si="70"/>
        <v>0.25000000000000022</v>
      </c>
      <c r="V195" s="2">
        <f t="shared" si="81"/>
        <v>0.25000000000000022</v>
      </c>
      <c r="X195" s="10">
        <f t="shared" si="82"/>
        <v>-1.0258778520635392E-2</v>
      </c>
      <c r="Y195" s="10">
        <f t="shared" si="83"/>
        <v>-4.2355605513323957E-2</v>
      </c>
      <c r="Z195" s="10">
        <f t="shared" si="84"/>
        <v>1.0258778520635614E-2</v>
      </c>
      <c r="AA195" s="10">
        <f t="shared" si="85"/>
        <v>-2.8095430219537421E-2</v>
      </c>
      <c r="AB195" s="29"/>
      <c r="AC195" s="1">
        <f t="shared" si="86"/>
        <v>6.1279631528042319E-2</v>
      </c>
      <c r="AD195" s="1">
        <f t="shared" si="87"/>
        <v>3.904095274162396E-2</v>
      </c>
      <c r="AE195" s="1">
        <f t="shared" si="88"/>
        <v>4.9913762404049399E-2</v>
      </c>
      <c r="AF195" s="1">
        <f t="shared" si="89"/>
        <v>2.2238678786418359E-2</v>
      </c>
      <c r="AG195" s="1">
        <f t="shared" si="90"/>
        <v>8.8954715145673352E-2</v>
      </c>
      <c r="AH195" s="2">
        <f t="shared" si="91"/>
        <v>0.25000000000000022</v>
      </c>
      <c r="AI195" s="3"/>
      <c r="AJ195" s="3"/>
      <c r="AK195" s="4"/>
      <c r="AL195" s="4"/>
      <c r="AM195" s="3"/>
      <c r="AN195" s="3"/>
      <c r="AO195" s="3"/>
      <c r="AP195" s="3"/>
    </row>
    <row r="196" spans="1:42" x14ac:dyDescent="0.25">
      <c r="A196" s="1">
        <f t="shared" si="92"/>
        <v>191</v>
      </c>
      <c r="B196" s="1">
        <v>0.6</v>
      </c>
      <c r="C196" s="1">
        <v>0.3</v>
      </c>
      <c r="D196" s="10">
        <f>D195</f>
        <v>1.7837050250318879E-4</v>
      </c>
      <c r="E196" s="10">
        <f>E195</f>
        <v>4.4592625625797179E-4</v>
      </c>
      <c r="F196" s="10">
        <f t="shared" si="94"/>
        <v>98.562181900616039</v>
      </c>
      <c r="G196" s="10">
        <f t="shared" si="95"/>
        <v>97.112294879074852</v>
      </c>
      <c r="H196" s="10">
        <f t="shared" si="73"/>
        <v>1121.2616278659896</v>
      </c>
      <c r="I196" s="10">
        <f t="shared" si="74"/>
        <v>1121.2616278659898</v>
      </c>
      <c r="J196" s="2">
        <f t="shared" si="93"/>
        <v>0.21491291639066645</v>
      </c>
      <c r="K196" s="2">
        <f t="shared" si="75"/>
        <v>0.23989879875152553</v>
      </c>
      <c r="L196" s="2">
        <f t="shared" si="76"/>
        <v>0.22727870030003117</v>
      </c>
      <c r="M196" s="10">
        <f t="shared" si="96"/>
        <v>5.9332552406932116E-4</v>
      </c>
      <c r="N196" s="10">
        <f t="shared" si="97"/>
        <v>5.8462001301136043E-4</v>
      </c>
      <c r="O196" s="10">
        <f t="shared" si="67"/>
        <v>5.8040380476837277E-4</v>
      </c>
      <c r="P196" s="10">
        <f t="shared" si="79"/>
        <v>5.7719857827937427E-4</v>
      </c>
      <c r="R196" s="10">
        <f t="shared" si="80"/>
        <v>1.0000000000000002</v>
      </c>
      <c r="S196" s="10">
        <f t="shared" si="98"/>
        <v>5.6688580735755466E-4</v>
      </c>
      <c r="T196" s="10">
        <f t="shared" si="69"/>
        <v>5.6688580735755455E-4</v>
      </c>
      <c r="U196" s="2">
        <f t="shared" si="70"/>
        <v>0.25000000000000022</v>
      </c>
      <c r="V196" s="2">
        <f t="shared" si="81"/>
        <v>0.24999999999999978</v>
      </c>
      <c r="X196" s="10">
        <f t="shared" si="82"/>
        <v>1.0178329444469059E-2</v>
      </c>
      <c r="Y196" s="10">
        <f t="shared" si="83"/>
        <v>-1.3349407502990407E-2</v>
      </c>
      <c r="Z196" s="10">
        <f t="shared" si="84"/>
        <v>-1.0178329444469059E-2</v>
      </c>
      <c r="AA196" s="10">
        <f t="shared" si="85"/>
        <v>-2.7863411366052193E-2</v>
      </c>
      <c r="AB196" s="29"/>
      <c r="AC196" s="1">
        <f t="shared" si="86"/>
        <v>6.0885508005469637E-2</v>
      </c>
      <c r="AD196" s="1">
        <f t="shared" si="87"/>
        <v>3.8700491255765204E-2</v>
      </c>
      <c r="AE196" s="1">
        <f t="shared" si="88"/>
        <v>5.0039575743052511E-2</v>
      </c>
      <c r="AF196" s="1">
        <f t="shared" si="89"/>
        <v>2.2185016749704432E-2</v>
      </c>
      <c r="AG196" s="1">
        <f t="shared" si="90"/>
        <v>8.8740066998817715E-2</v>
      </c>
      <c r="AH196" s="2">
        <f t="shared" si="91"/>
        <v>0.25000000000000006</v>
      </c>
      <c r="AI196" s="3"/>
      <c r="AJ196" s="3"/>
      <c r="AK196" s="4"/>
      <c r="AL196" s="4"/>
      <c r="AM196" s="3"/>
      <c r="AN196" s="3"/>
      <c r="AO196" s="3"/>
      <c r="AP196" s="3"/>
    </row>
    <row r="197" spans="1:42" x14ac:dyDescent="0.25">
      <c r="A197" s="1">
        <f t="shared" si="92"/>
        <v>192</v>
      </c>
      <c r="B197" s="1">
        <v>0.6</v>
      </c>
      <c r="C197" s="1">
        <v>0.3</v>
      </c>
      <c r="D197" s="10">
        <f>D196</f>
        <v>1.7837050250318879E-4</v>
      </c>
      <c r="E197" s="10">
        <f>J$2*E196</f>
        <v>3.9452701225665293E-4</v>
      </c>
      <c r="F197" s="10">
        <f t="shared" si="94"/>
        <v>97.069808072803824</v>
      </c>
      <c r="G197" s="10">
        <f t="shared" si="95"/>
        <v>98.582715322713668</v>
      </c>
      <c r="H197" s="10">
        <f t="shared" si="73"/>
        <v>1121.2616278659896</v>
      </c>
      <c r="I197" s="10">
        <f t="shared" si="74"/>
        <v>1267.3403454431491</v>
      </c>
      <c r="J197" s="2">
        <f t="shared" ref="J197:J204" si="99">(M198/(M197*B197+N197*H197*D197)-1)</f>
        <v>0.19086244148733256</v>
      </c>
      <c r="K197" s="2">
        <f t="shared" si="75"/>
        <v>0.16608245034027891</v>
      </c>
      <c r="L197" s="2">
        <f t="shared" si="76"/>
        <v>0.17834218237574473</v>
      </c>
      <c r="M197" s="10">
        <f t="shared" si="96"/>
        <v>5.7455578668724392E-4</v>
      </c>
      <c r="N197" s="10">
        <f t="shared" si="97"/>
        <v>5.8313390729809473E-4</v>
      </c>
      <c r="O197" s="10">
        <f t="shared" ref="O197:O260" si="100">(M197*B197+N197*H197*D197)*(1+L197)</f>
        <v>5.4364024793758232E-4</v>
      </c>
      <c r="P197" s="10">
        <f t="shared" si="79"/>
        <v>5.466726363459641E-4</v>
      </c>
      <c r="R197" s="10">
        <f t="shared" si="80"/>
        <v>1</v>
      </c>
      <c r="S197" s="10">
        <f t="shared" si="98"/>
        <v>5.212361951599416E-4</v>
      </c>
      <c r="T197" s="10">
        <f t="shared" ref="T197:T205" si="101">(D197*F197+E197*G197)/(R197*F197+G197-R197*(B197*F197+C197*G197))</f>
        <v>5.212361951599416E-4</v>
      </c>
      <c r="U197" s="2">
        <f t="shared" ref="U197:U260" si="102">S197/(S197*B197+T197*H197*D197)-1</f>
        <v>0.25</v>
      </c>
      <c r="V197" s="2">
        <f t="shared" si="81"/>
        <v>0.25</v>
      </c>
      <c r="X197" s="10">
        <f t="shared" si="82"/>
        <v>-1.0513606505173301E-2</v>
      </c>
      <c r="Y197" s="10">
        <f t="shared" si="83"/>
        <v>-5.1291502304309788E-2</v>
      </c>
      <c r="Z197" s="10">
        <f t="shared" si="84"/>
        <v>1.0513606505173412E-2</v>
      </c>
      <c r="AA197" s="10">
        <f t="shared" si="85"/>
        <v>-3.6505154286207375E-2</v>
      </c>
      <c r="AB197" s="29"/>
      <c r="AC197" s="1">
        <f t="shared" si="86"/>
        <v>5.6207934580252486E-2</v>
      </c>
      <c r="AD197" s="1">
        <f t="shared" si="87"/>
        <v>3.5811699206628286E-2</v>
      </c>
      <c r="AE197" s="1">
        <f t="shared" si="88"/>
        <v>4.5773242287868512E-2</v>
      </c>
      <c r="AF197" s="1">
        <f t="shared" si="89"/>
        <v>2.03962353736242E-2</v>
      </c>
      <c r="AG197" s="1">
        <f t="shared" si="90"/>
        <v>8.1584941494496799E-2</v>
      </c>
      <c r="AH197" s="2">
        <f t="shared" si="91"/>
        <v>0.25</v>
      </c>
      <c r="AI197" s="3"/>
      <c r="AJ197" s="3"/>
      <c r="AK197" s="3"/>
      <c r="AL197" s="3"/>
      <c r="AM197" s="3"/>
      <c r="AN197" s="3"/>
      <c r="AO197" s="3"/>
      <c r="AP197" s="3"/>
    </row>
    <row r="198" spans="1:42" x14ac:dyDescent="0.25">
      <c r="A198" s="1">
        <f t="shared" si="92"/>
        <v>193</v>
      </c>
      <c r="B198" s="1">
        <v>0.6</v>
      </c>
      <c r="C198" s="1">
        <v>0.3</v>
      </c>
      <c r="D198" s="10">
        <f>D197*J$2</f>
        <v>1.5781080490266124E-4</v>
      </c>
      <c r="E198" s="10">
        <f>E197</f>
        <v>3.9452701225665293E-4</v>
      </c>
      <c r="F198" s="10">
        <f t="shared" ref="F198:F229" si="103">F197*(E$2+G$2*(J197-K197))</f>
        <v>98.527473797526142</v>
      </c>
      <c r="G198" s="10">
        <f t="shared" ref="G198:G205" si="104">G197*(E$2+G$2*(K197-J197))</f>
        <v>97.102330762066359</v>
      </c>
      <c r="H198" s="10">
        <f t="shared" ref="H198:H205" si="105">0.2/D198</f>
        <v>1267.3403454431484</v>
      </c>
      <c r="I198" s="10">
        <f t="shared" ref="I198:I205" si="106">0.5/E198</f>
        <v>1267.3403454431491</v>
      </c>
      <c r="J198" s="2">
        <f t="shared" si="99"/>
        <v>0.18617026151025406</v>
      </c>
      <c r="K198" s="2">
        <f t="shared" ref="K198:K205" si="107">(N199/(M198*C198+N198*I198*E198)-1)</f>
        <v>0.21057298093873755</v>
      </c>
      <c r="L198" s="2">
        <f t="shared" ref="L198:L205" si="108">($M199*$F198+$N199*$G198)/($M198*$B198*$F198+$M198*$C198*$G198+$N198*$H198*$D198*$F198+$N198*$I198*$E198*$G198)-1</f>
        <v>0.19824739166478356</v>
      </c>
      <c r="M198" s="10">
        <f t="shared" ref="M198:M205" si="109">(M197*(B197*F197+C197*G197)+(D197*F197+E197*G197))/(2*F197)</f>
        <v>5.4941659785483915E-4</v>
      </c>
      <c r="N198" s="10">
        <f t="shared" ref="N198:N229" si="110">M198*F197/G197</f>
        <v>5.4098493362856606E-4</v>
      </c>
      <c r="O198" s="10">
        <f t="shared" si="100"/>
        <v>5.2464896032021523E-4</v>
      </c>
      <c r="P198" s="10">
        <f t="shared" ref="P198:P205" si="111">(M198*C198+N198*I198*E198)*(1+L198)</f>
        <v>5.2161799442025777E-4</v>
      </c>
      <c r="R198" s="10">
        <f t="shared" ref="R198:R205" si="112">(B198-I198*E198+((B198-I198*E198)^2+4*C198*H198*D198)^0.5)/(2*C198)</f>
        <v>1</v>
      </c>
      <c r="S198" s="10">
        <f t="shared" si="98"/>
        <v>5.0155408627452667E-4</v>
      </c>
      <c r="T198" s="10">
        <f t="shared" si="101"/>
        <v>5.0155408627452667E-4</v>
      </c>
      <c r="U198" s="2">
        <f t="shared" si="102"/>
        <v>0.25</v>
      </c>
      <c r="V198" s="2">
        <f t="shared" ref="V198:V205" si="113">T198/(S198*C198+T198*I198*E198)-1</f>
        <v>0.25</v>
      </c>
      <c r="X198" s="10">
        <f t="shared" ref="X198:X205" si="114">O198/M199-1</f>
        <v>1.0181616034744101E-2</v>
      </c>
      <c r="Y198" s="10">
        <f t="shared" ref="Y198:Y205" si="115">S198/M199-1</f>
        <v>-3.4286245240256363E-2</v>
      </c>
      <c r="Z198" s="10">
        <f t="shared" ref="Z198:Z205" si="116">P198/N199-1</f>
        <v>-1.0181616034744212E-2</v>
      </c>
      <c r="AA198" s="10">
        <f t="shared" ref="AA198:AA205" si="117">T198/N199-1</f>
        <v>-4.8254737263829672E-2</v>
      </c>
      <c r="AB198" s="29"/>
      <c r="AC198" s="1">
        <f t="shared" ref="AC198:AC205" si="118">C$2*(D198*F198+E198*G198)</f>
        <v>5.3858192383728784E-2</v>
      </c>
      <c r="AD198" s="1">
        <f t="shared" ref="AD198:AD205" si="119">T198*(H198*D198*F198+I198*E198*G198)</f>
        <v>3.423440680893864E-2</v>
      </c>
      <c r="AE198" s="1">
        <f t="shared" ref="AE198:AE205" si="120">S198*(B198*F198+C198*G198)</f>
        <v>4.4260735490221872E-2</v>
      </c>
      <c r="AF198" s="1">
        <f t="shared" ref="AF198:AF205" si="121">AC198-AD198</f>
        <v>1.9623785574790144E-2</v>
      </c>
      <c r="AG198" s="1">
        <f t="shared" ref="AG198:AG205" si="122">AE198+AD198</f>
        <v>7.849514229916052E-2</v>
      </c>
      <c r="AH198" s="2">
        <f t="shared" ref="AH198:AH205" si="123">AF198/AG198</f>
        <v>0.25000000000000017</v>
      </c>
      <c r="AI198" s="3"/>
      <c r="AJ198" s="3"/>
      <c r="AK198" s="4"/>
      <c r="AL198" s="4"/>
      <c r="AM198" s="3"/>
      <c r="AN198" s="3"/>
      <c r="AO198" s="3"/>
      <c r="AP198" s="3"/>
    </row>
    <row r="199" spans="1:42" x14ac:dyDescent="0.25">
      <c r="A199" s="1">
        <f t="shared" ref="A199:A205" si="124">1+A198</f>
        <v>194</v>
      </c>
      <c r="B199" s="1">
        <v>0.6</v>
      </c>
      <c r="C199" s="1">
        <v>0.3</v>
      </c>
      <c r="D199" s="10">
        <f>D198</f>
        <v>1.5781080490266124E-4</v>
      </c>
      <c r="E199" s="10">
        <f>E198</f>
        <v>3.9452701225665293E-4</v>
      </c>
      <c r="F199" s="10">
        <f t="shared" si="103"/>
        <v>97.070444788284703</v>
      </c>
      <c r="G199" s="10">
        <f t="shared" si="104"/>
        <v>98.538284687730098</v>
      </c>
      <c r="H199" s="10">
        <f t="shared" si="105"/>
        <v>1267.3403454431484</v>
      </c>
      <c r="I199" s="10">
        <f t="shared" si="106"/>
        <v>1267.3403454431491</v>
      </c>
      <c r="J199" s="2">
        <f t="shared" si="99"/>
        <v>0.23267593311595181</v>
      </c>
      <c r="K199" s="2">
        <f t="shared" si="107"/>
        <v>0.20769126968959672</v>
      </c>
      <c r="L199" s="2">
        <f t="shared" si="108"/>
        <v>0.22005570396877117</v>
      </c>
      <c r="M199" s="10">
        <f t="shared" si="109"/>
        <v>5.1936102577238995E-4</v>
      </c>
      <c r="N199" s="10">
        <f t="shared" si="110"/>
        <v>5.269835384655448E-4</v>
      </c>
      <c r="O199" s="10">
        <f t="shared" si="100"/>
        <v>5.0877948354811269E-4</v>
      </c>
      <c r="P199" s="10">
        <f t="shared" si="111"/>
        <v>5.1156945057507011E-4</v>
      </c>
      <c r="R199" s="10">
        <f t="shared" si="112"/>
        <v>1</v>
      </c>
      <c r="S199" s="10">
        <f t="shared" si="98"/>
        <v>5.0271129853446698E-4</v>
      </c>
      <c r="T199" s="10">
        <f t="shared" si="101"/>
        <v>5.0271129853446698E-4</v>
      </c>
      <c r="U199" s="2">
        <f t="shared" si="102"/>
        <v>0.25</v>
      </c>
      <c r="V199" s="2">
        <f t="shared" si="113"/>
        <v>0.25</v>
      </c>
      <c r="X199" s="10">
        <f t="shared" si="114"/>
        <v>-1.0238075400141322E-2</v>
      </c>
      <c r="Y199" s="10">
        <f t="shared" si="115"/>
        <v>-2.2042911625157924E-2</v>
      </c>
      <c r="Z199" s="10">
        <f t="shared" si="116"/>
        <v>1.0238075400141433E-2</v>
      </c>
      <c r="AA199" s="10">
        <f t="shared" si="117"/>
        <v>-7.2548426367763375E-3</v>
      </c>
      <c r="AB199" s="29"/>
      <c r="AC199" s="1">
        <f t="shared" si="118"/>
        <v>5.4194780075044198E-2</v>
      </c>
      <c r="AD199" s="1">
        <f t="shared" si="119"/>
        <v>3.4527836395131267E-2</v>
      </c>
      <c r="AE199" s="1">
        <f t="shared" si="120"/>
        <v>4.413993832452047E-2</v>
      </c>
      <c r="AF199" s="1">
        <f t="shared" si="121"/>
        <v>1.9666943679912931E-2</v>
      </c>
      <c r="AG199" s="1">
        <f t="shared" si="122"/>
        <v>7.8667774719651737E-2</v>
      </c>
      <c r="AH199" s="2">
        <f t="shared" si="123"/>
        <v>0.24999999999999994</v>
      </c>
      <c r="AI199" s="3"/>
      <c r="AJ199" s="3"/>
      <c r="AK199" s="4"/>
      <c r="AL199" s="4"/>
      <c r="AM199" s="3"/>
      <c r="AN199" s="3"/>
      <c r="AO199" s="3"/>
      <c r="AP199" s="3"/>
    </row>
    <row r="200" spans="1:42" x14ac:dyDescent="0.25">
      <c r="A200" s="1">
        <f t="shared" si="124"/>
        <v>195</v>
      </c>
      <c r="B200" s="1">
        <v>0.6</v>
      </c>
      <c r="C200" s="1">
        <v>0.3</v>
      </c>
      <c r="D200" s="10">
        <f>D199</f>
        <v>1.5781080490266124E-4</v>
      </c>
      <c r="E200" s="10">
        <f>J$2*E199</f>
        <v>3.4905225071590206E-4</v>
      </c>
      <c r="F200" s="10">
        <f t="shared" si="103"/>
        <v>98.540159857643914</v>
      </c>
      <c r="G200" s="10">
        <f t="shared" si="104"/>
        <v>97.046345485944926</v>
      </c>
      <c r="H200" s="10">
        <f t="shared" si="105"/>
        <v>1267.3403454431484</v>
      </c>
      <c r="I200" s="10">
        <f t="shared" si="106"/>
        <v>1432.4502964083626</v>
      </c>
      <c r="J200" s="2">
        <f t="shared" si="99"/>
        <v>0.17386661737715903</v>
      </c>
      <c r="K200" s="2">
        <f t="shared" si="107"/>
        <v>0.19865648968152838</v>
      </c>
      <c r="L200" s="2">
        <f t="shared" si="108"/>
        <v>0.186132042089173</v>
      </c>
      <c r="M200" s="10">
        <f t="shared" si="109"/>
        <v>5.1404228724377557E-4</v>
      </c>
      <c r="N200" s="10">
        <f t="shared" si="110"/>
        <v>5.0638504233018985E-4</v>
      </c>
      <c r="O200" s="10">
        <f t="shared" si="100"/>
        <v>4.8596112160169332E-4</v>
      </c>
      <c r="P200" s="10">
        <f t="shared" si="111"/>
        <v>4.832363705378548E-4</v>
      </c>
      <c r="R200" s="10">
        <f t="shared" si="112"/>
        <v>1</v>
      </c>
      <c r="S200" s="10">
        <f t="shared" si="98"/>
        <v>4.6041579151370011E-4</v>
      </c>
      <c r="T200" s="10">
        <f t="shared" si="101"/>
        <v>4.6041579151370011E-4</v>
      </c>
      <c r="U200" s="2">
        <f t="shared" si="102"/>
        <v>0.25</v>
      </c>
      <c r="V200" s="2">
        <f t="shared" si="113"/>
        <v>0.25</v>
      </c>
      <c r="X200" s="10">
        <f t="shared" si="114"/>
        <v>1.0448737983042244E-2</v>
      </c>
      <c r="Y200" s="10">
        <f t="shared" si="115"/>
        <v>-4.2667129524419423E-2</v>
      </c>
      <c r="Z200" s="10">
        <f t="shared" si="116"/>
        <v>-1.0448737983042244E-2</v>
      </c>
      <c r="AA200" s="10">
        <f t="shared" si="117"/>
        <v>-5.7179766833738044E-2</v>
      </c>
      <c r="AB200" s="29"/>
      <c r="AC200" s="1">
        <f t="shared" si="118"/>
        <v>4.9424947257993797E-2</v>
      </c>
      <c r="AD200" s="1">
        <f t="shared" si="119"/>
        <v>3.1414724124560395E-2</v>
      </c>
      <c r="AE200" s="1">
        <f t="shared" si="120"/>
        <v>4.0626168409173199E-2</v>
      </c>
      <c r="AF200" s="1">
        <f t="shared" si="121"/>
        <v>1.8010223133433402E-2</v>
      </c>
      <c r="AG200" s="1">
        <f t="shared" si="122"/>
        <v>7.2040892533733594E-2</v>
      </c>
      <c r="AH200" s="2">
        <f t="shared" si="123"/>
        <v>0.25000000000000006</v>
      </c>
      <c r="AI200" s="3"/>
      <c r="AJ200" s="3"/>
      <c r="AK200" s="4"/>
      <c r="AL200" s="4"/>
      <c r="AM200" s="3"/>
      <c r="AN200" s="3"/>
      <c r="AO200" s="3"/>
      <c r="AP200" s="3"/>
    </row>
    <row r="201" spans="1:42" x14ac:dyDescent="0.25">
      <c r="A201" s="1">
        <f t="shared" si="124"/>
        <v>196</v>
      </c>
      <c r="B201" s="1">
        <v>0.6</v>
      </c>
      <c r="C201" s="1">
        <v>0.3</v>
      </c>
      <c r="D201" s="10">
        <f>D200*J$2</f>
        <v>1.3962090028636089E-4</v>
      </c>
      <c r="E201" s="10">
        <f>E200</f>
        <v>3.4905225071590206E-4</v>
      </c>
      <c r="F201" s="10">
        <f t="shared" si="103"/>
        <v>97.059824281931697</v>
      </c>
      <c r="G201" s="10">
        <f t="shared" si="104"/>
        <v>98.504239992339507</v>
      </c>
      <c r="H201" s="10">
        <f t="shared" si="105"/>
        <v>1432.450296408362</v>
      </c>
      <c r="I201" s="10">
        <f t="shared" si="106"/>
        <v>1432.4502964083626</v>
      </c>
      <c r="J201" s="2">
        <f t="shared" si="99"/>
        <v>0.20246835992496726</v>
      </c>
      <c r="K201" s="2">
        <f t="shared" si="107"/>
        <v>0.17806192380255292</v>
      </c>
      <c r="L201" s="2">
        <f t="shared" si="108"/>
        <v>0.19014002811740927</v>
      </c>
      <c r="M201" s="10">
        <f t="shared" si="109"/>
        <v>4.8093594789550714E-4</v>
      </c>
      <c r="N201" s="10">
        <f t="shared" si="110"/>
        <v>4.8833889570601516E-4</v>
      </c>
      <c r="O201" s="10">
        <f t="shared" si="100"/>
        <v>4.5966700694389536E-4</v>
      </c>
      <c r="P201" s="10">
        <f t="shared" si="111"/>
        <v>4.6231017029850025E-4</v>
      </c>
      <c r="R201" s="10">
        <f t="shared" si="112"/>
        <v>1</v>
      </c>
      <c r="S201" s="10">
        <f t="shared" si="98"/>
        <v>4.4475864254690784E-4</v>
      </c>
      <c r="T201" s="10">
        <f t="shared" si="101"/>
        <v>4.4475864254690784E-4</v>
      </c>
      <c r="U201" s="2">
        <f t="shared" si="102"/>
        <v>0.25</v>
      </c>
      <c r="V201" s="2">
        <f t="shared" si="113"/>
        <v>0.25</v>
      </c>
      <c r="X201" s="10">
        <f t="shared" si="114"/>
        <v>-1.0252520746847127E-2</v>
      </c>
      <c r="Y201" s="10">
        <f t="shared" si="115"/>
        <v>-4.2352967067343705E-2</v>
      </c>
      <c r="Z201" s="10">
        <f t="shared" si="116"/>
        <v>1.0252520746847349E-2</v>
      </c>
      <c r="AA201" s="10">
        <f t="shared" si="117"/>
        <v>-2.8101546053274751E-2</v>
      </c>
      <c r="AB201" s="29"/>
      <c r="AC201" s="1">
        <f t="shared" si="118"/>
        <v>4.7934706722264769E-2</v>
      </c>
      <c r="AD201" s="1">
        <f t="shared" si="119"/>
        <v>3.0538945170748549E-2</v>
      </c>
      <c r="AE201" s="1">
        <f t="shared" si="120"/>
        <v>3.9044101035316331E-2</v>
      </c>
      <c r="AF201" s="1">
        <f t="shared" si="121"/>
        <v>1.7395761551516221E-2</v>
      </c>
      <c r="AG201" s="1">
        <f t="shared" si="122"/>
        <v>6.9583046206064883E-2</v>
      </c>
      <c r="AH201" s="2">
        <f t="shared" si="123"/>
        <v>0.25</v>
      </c>
      <c r="AI201" s="3"/>
      <c r="AJ201" s="3"/>
      <c r="AK201" s="3"/>
      <c r="AL201" s="3"/>
      <c r="AM201" s="3"/>
      <c r="AN201" s="3"/>
      <c r="AO201" s="3"/>
      <c r="AP201" s="3"/>
    </row>
    <row r="202" spans="1:42" x14ac:dyDescent="0.25">
      <c r="A202" s="1">
        <f t="shared" si="124"/>
        <v>197</v>
      </c>
      <c r="B202" s="1">
        <v>0.6</v>
      </c>
      <c r="C202" s="1">
        <v>0.3</v>
      </c>
      <c r="D202" s="10">
        <f>D201</f>
        <v>1.3962090028636089E-4</v>
      </c>
      <c r="E202" s="10">
        <f>E201</f>
        <v>3.4905225071590206E-4</v>
      </c>
      <c r="F202" s="10">
        <f t="shared" si="103"/>
        <v>98.495368229173863</v>
      </c>
      <c r="G202" s="10">
        <f t="shared" si="104"/>
        <v>97.047332702996542</v>
      </c>
      <c r="H202" s="10">
        <f t="shared" si="105"/>
        <v>1432.450296408362</v>
      </c>
      <c r="I202" s="10">
        <f t="shared" si="106"/>
        <v>1432.4502964083626</v>
      </c>
      <c r="J202" s="2">
        <f t="shared" si="99"/>
        <v>0.21491827366969551</v>
      </c>
      <c r="K202" s="2">
        <f t="shared" si="107"/>
        <v>0.23988896931075443</v>
      </c>
      <c r="L202" s="2">
        <f t="shared" si="108"/>
        <v>0.22727661851624781</v>
      </c>
      <c r="M202" s="10">
        <f t="shared" si="109"/>
        <v>4.6442857049835832E-4</v>
      </c>
      <c r="N202" s="10">
        <f t="shared" si="110"/>
        <v>4.576184278725968E-4</v>
      </c>
      <c r="O202" s="10">
        <f t="shared" si="100"/>
        <v>4.5431427467217643E-4</v>
      </c>
      <c r="P202" s="10">
        <f t="shared" si="111"/>
        <v>4.5180689602816905E-4</v>
      </c>
      <c r="R202" s="10">
        <f t="shared" si="112"/>
        <v>1</v>
      </c>
      <c r="S202" s="10">
        <f t="shared" si="98"/>
        <v>4.4373459266120699E-4</v>
      </c>
      <c r="T202" s="10">
        <f t="shared" si="101"/>
        <v>4.4373459266120699E-4</v>
      </c>
      <c r="U202" s="2">
        <f t="shared" si="102"/>
        <v>0.25</v>
      </c>
      <c r="V202" s="2">
        <f t="shared" si="113"/>
        <v>0.25</v>
      </c>
      <c r="X202" s="10">
        <f t="shared" si="114"/>
        <v>1.0172161465004104E-2</v>
      </c>
      <c r="Y202" s="10">
        <f t="shared" si="115"/>
        <v>-1.3351863291526156E-2</v>
      </c>
      <c r="Z202" s="10">
        <f t="shared" si="116"/>
        <v>-1.0172161465004104E-2</v>
      </c>
      <c r="AA202" s="10">
        <f t="shared" si="117"/>
        <v>-2.7857129675893599E-2</v>
      </c>
      <c r="AB202" s="29"/>
      <c r="AC202" s="1">
        <f t="shared" si="118"/>
        <v>4.7626601892149796E-2</v>
      </c>
      <c r="AD202" s="1">
        <f t="shared" si="119"/>
        <v>3.027278974294801E-2</v>
      </c>
      <c r="AE202" s="1">
        <f t="shared" si="120"/>
        <v>3.9142458853859065E-2</v>
      </c>
      <c r="AF202" s="1">
        <f t="shared" si="121"/>
        <v>1.7353812149201786E-2</v>
      </c>
      <c r="AG202" s="1">
        <f t="shared" si="122"/>
        <v>6.9415248596807075E-2</v>
      </c>
      <c r="AH202" s="2">
        <f t="shared" si="123"/>
        <v>0.25000000000000028</v>
      </c>
      <c r="AI202" s="3"/>
      <c r="AJ202" s="3"/>
      <c r="AK202" s="4"/>
      <c r="AL202" s="4"/>
      <c r="AM202" s="3"/>
      <c r="AN202" s="3"/>
      <c r="AO202" s="3"/>
      <c r="AP202" s="3"/>
    </row>
    <row r="203" spans="1:42" x14ac:dyDescent="0.25">
      <c r="A203" s="1">
        <f t="shared" si="124"/>
        <v>198</v>
      </c>
      <c r="B203" s="1">
        <v>0.6</v>
      </c>
      <c r="C203" s="1">
        <v>0.3</v>
      </c>
      <c r="D203" s="10">
        <f>D202</f>
        <v>1.3962090028636089E-4</v>
      </c>
      <c r="E203" s="10">
        <f>J$2*E202</f>
        <v>3.0881909208938429E-4</v>
      </c>
      <c r="F203" s="10">
        <f t="shared" si="103"/>
        <v>97.004912524738401</v>
      </c>
      <c r="G203" s="10">
        <f t="shared" si="104"/>
        <v>98.51587638406464</v>
      </c>
      <c r="H203" s="10">
        <f t="shared" si="105"/>
        <v>1432.450296408362</v>
      </c>
      <c r="I203" s="10">
        <f t="shared" si="106"/>
        <v>1619.070882623023</v>
      </c>
      <c r="J203" s="2">
        <f t="shared" si="99"/>
        <v>0.19085723168661195</v>
      </c>
      <c r="K203" s="2">
        <f t="shared" si="107"/>
        <v>0.16609230093013605</v>
      </c>
      <c r="L203" s="2">
        <f t="shared" si="108"/>
        <v>0.17834466131739224</v>
      </c>
      <c r="M203" s="10">
        <f t="shared" si="109"/>
        <v>4.4973945234573308E-4</v>
      </c>
      <c r="N203" s="10">
        <f t="shared" si="110"/>
        <v>4.564499789143839E-4</v>
      </c>
      <c r="O203" s="10">
        <f t="shared" si="100"/>
        <v>4.2553992875568142E-4</v>
      </c>
      <c r="P203" s="10">
        <f t="shared" si="111"/>
        <v>4.27912122702721E-4</v>
      </c>
      <c r="R203" s="10">
        <f t="shared" si="112"/>
        <v>1</v>
      </c>
      <c r="S203" s="10">
        <f t="shared" si="98"/>
        <v>4.0800149124260943E-4</v>
      </c>
      <c r="T203" s="10">
        <f t="shared" si="101"/>
        <v>4.0800149124260943E-4</v>
      </c>
      <c r="U203" s="2">
        <f t="shared" si="102"/>
        <v>0.25</v>
      </c>
      <c r="V203" s="2">
        <f t="shared" si="113"/>
        <v>0.25</v>
      </c>
      <c r="X203" s="10">
        <f t="shared" si="114"/>
        <v>-1.050719602340433E-2</v>
      </c>
      <c r="Y203" s="10">
        <f t="shared" si="115"/>
        <v>-5.1288698626281271E-2</v>
      </c>
      <c r="Z203" s="10">
        <f t="shared" si="116"/>
        <v>1.0507196023404886E-2</v>
      </c>
      <c r="AA203" s="10">
        <f t="shared" si="117"/>
        <v>-3.6511421352364959E-2</v>
      </c>
      <c r="AB203" s="29"/>
      <c r="AC203" s="1">
        <f t="shared" si="118"/>
        <v>4.3967496720220517E-2</v>
      </c>
      <c r="AD203" s="1">
        <f t="shared" si="119"/>
        <v>2.8012942031475904E-2</v>
      </c>
      <c r="AE203" s="1">
        <f t="shared" si="120"/>
        <v>3.5805276723502574E-2</v>
      </c>
      <c r="AF203" s="1">
        <f t="shared" si="121"/>
        <v>1.5954554688744613E-2</v>
      </c>
      <c r="AG203" s="1">
        <f t="shared" si="122"/>
        <v>6.3818218754978479E-2</v>
      </c>
      <c r="AH203" s="2">
        <f t="shared" si="123"/>
        <v>0.24999999999999989</v>
      </c>
      <c r="AI203" s="3"/>
      <c r="AJ203" s="3"/>
      <c r="AK203" s="4"/>
      <c r="AL203" s="4"/>
      <c r="AM203" s="3"/>
      <c r="AN203" s="3"/>
      <c r="AO203" s="3"/>
      <c r="AP203" s="3"/>
    </row>
    <row r="204" spans="1:42" x14ac:dyDescent="0.25">
      <c r="A204" s="1">
        <f t="shared" si="124"/>
        <v>199</v>
      </c>
      <c r="B204" s="1">
        <v>0.6</v>
      </c>
      <c r="C204" s="1">
        <v>0.3</v>
      </c>
      <c r="D204" s="10">
        <f>D203*J$2</f>
        <v>1.2352763683575379E-4</v>
      </c>
      <c r="E204" s="10">
        <f>E203</f>
        <v>3.0881909208938429E-4</v>
      </c>
      <c r="F204" s="10">
        <f t="shared" si="103"/>
        <v>98.460718409416572</v>
      </c>
      <c r="G204" s="10">
        <f t="shared" si="104"/>
        <v>97.037394636683302</v>
      </c>
      <c r="H204" s="10">
        <f t="shared" si="105"/>
        <v>1619.070882623022</v>
      </c>
      <c r="I204" s="10">
        <f t="shared" si="106"/>
        <v>1619.070882623023</v>
      </c>
      <c r="J204" s="2">
        <f t="shared" si="99"/>
        <v>0.18617517881640655</v>
      </c>
      <c r="K204" s="2">
        <f t="shared" si="107"/>
        <v>0.21056306349410114</v>
      </c>
      <c r="L204" s="2">
        <f t="shared" si="108"/>
        <v>0.19824504233251217</v>
      </c>
      <c r="M204" s="10">
        <f t="shared" si="109"/>
        <v>4.3005863917909467E-4</v>
      </c>
      <c r="N204" s="10">
        <f t="shared" si="110"/>
        <v>4.234627169273616E-4</v>
      </c>
      <c r="O204" s="10">
        <f t="shared" si="100"/>
        <v>4.1067179961934354E-4</v>
      </c>
      <c r="P204" s="10">
        <f t="shared" si="111"/>
        <v>4.0830074027801858E-4</v>
      </c>
      <c r="R204" s="10">
        <f t="shared" si="112"/>
        <v>1</v>
      </c>
      <c r="S204" s="10">
        <f t="shared" si="98"/>
        <v>3.9259563848326911E-4</v>
      </c>
      <c r="T204" s="10">
        <f t="shared" si="101"/>
        <v>3.9259563848326911E-4</v>
      </c>
      <c r="U204" s="2">
        <f t="shared" si="102"/>
        <v>0.25</v>
      </c>
      <c r="V204" s="2">
        <f t="shared" si="113"/>
        <v>0.25</v>
      </c>
      <c r="X204" s="10">
        <f t="shared" si="114"/>
        <v>1.0175447717721831E-2</v>
      </c>
      <c r="Y204" s="10">
        <f t="shared" si="115"/>
        <v>-3.42885115450694E-2</v>
      </c>
      <c r="Z204" s="10">
        <f t="shared" si="116"/>
        <v>-1.0175447717721497E-2</v>
      </c>
      <c r="AA204" s="10">
        <f t="shared" si="117"/>
        <v>-4.8248597773610347E-2</v>
      </c>
      <c r="AB204" s="29"/>
      <c r="AC204" s="1">
        <f t="shared" si="118"/>
        <v>4.2129619976685656E-2</v>
      </c>
      <c r="AD204" s="1">
        <f t="shared" si="119"/>
        <v>2.6779278673964076E-2</v>
      </c>
      <c r="AE204" s="1">
        <f t="shared" si="120"/>
        <v>3.4622086536922253E-2</v>
      </c>
      <c r="AF204" s="1">
        <f t="shared" si="121"/>
        <v>1.535034130272158E-2</v>
      </c>
      <c r="AG204" s="1">
        <f t="shared" si="122"/>
        <v>6.1401365210886329E-2</v>
      </c>
      <c r="AH204" s="2">
        <f t="shared" si="123"/>
        <v>0.24999999999999997</v>
      </c>
      <c r="AI204" s="3"/>
      <c r="AJ204" s="3"/>
      <c r="AK204" s="4"/>
      <c r="AL204" s="4"/>
      <c r="AM204" s="3"/>
      <c r="AN204" s="3"/>
      <c r="AO204" s="3"/>
      <c r="AP204" s="3"/>
    </row>
    <row r="205" spans="1:42" x14ac:dyDescent="0.25">
      <c r="A205" s="1">
        <f t="shared" si="124"/>
        <v>200</v>
      </c>
      <c r="B205" s="1">
        <v>0.6</v>
      </c>
      <c r="C205" s="1">
        <v>0.3</v>
      </c>
      <c r="D205" s="10">
        <f>D204</f>
        <v>1.2352763683575379E-4</v>
      </c>
      <c r="E205" s="10">
        <f>E204</f>
        <v>3.0881909208938429E-4</v>
      </c>
      <c r="F205" s="10">
        <f t="shared" si="103"/>
        <v>97.005561730030365</v>
      </c>
      <c r="G205" s="10">
        <f t="shared" si="104"/>
        <v>98.471515931316262</v>
      </c>
      <c r="H205" s="10">
        <f t="shared" si="105"/>
        <v>1619.070882623022</v>
      </c>
      <c r="I205" s="10">
        <f t="shared" si="106"/>
        <v>1619.070882623023</v>
      </c>
      <c r="J205" s="2" t="e">
        <f>(#REF!/(M205*B205+N205*H205*D205)-1)</f>
        <v>#REF!</v>
      </c>
      <c r="K205" s="2">
        <f t="shared" si="107"/>
        <v>-1</v>
      </c>
      <c r="L205" s="2">
        <f t="shared" si="108"/>
        <v>-1</v>
      </c>
      <c r="M205" s="10">
        <f t="shared" si="109"/>
        <v>4.0653512273256074E-4</v>
      </c>
      <c r="N205" s="10">
        <f t="shared" si="110"/>
        <v>4.1249809305758585E-4</v>
      </c>
      <c r="O205" s="10">
        <f t="shared" si="100"/>
        <v>0</v>
      </c>
      <c r="P205" s="10">
        <f t="shared" si="111"/>
        <v>0</v>
      </c>
      <c r="R205" s="10">
        <f t="shared" si="112"/>
        <v>1</v>
      </c>
      <c r="S205" s="10">
        <f t="shared" si="98"/>
        <v>3.935009047187786E-4</v>
      </c>
      <c r="T205" s="10">
        <f t="shared" si="101"/>
        <v>3.935009047187786E-4</v>
      </c>
      <c r="U205" s="2">
        <f t="shared" si="102"/>
        <v>0.25</v>
      </c>
      <c r="V205" s="2">
        <f t="shared" si="113"/>
        <v>0.25</v>
      </c>
      <c r="X205" s="10" t="e">
        <f t="shared" si="114"/>
        <v>#DIV/0!</v>
      </c>
      <c r="Y205" s="10" t="e">
        <f t="shared" si="115"/>
        <v>#DIV/0!</v>
      </c>
      <c r="Z205" s="10" t="e">
        <f t="shared" si="116"/>
        <v>#DIV/0!</v>
      </c>
      <c r="AA205" s="10" t="e">
        <f t="shared" si="117"/>
        <v>#DIV/0!</v>
      </c>
      <c r="AB205" s="29"/>
      <c r="AC205" s="1">
        <f t="shared" si="118"/>
        <v>4.2392751947009914E-2</v>
      </c>
      <c r="AD205" s="1">
        <f t="shared" si="119"/>
        <v>2.7008670564705343E-2</v>
      </c>
      <c r="AE205" s="1">
        <f t="shared" si="120"/>
        <v>3.452765496451294E-2</v>
      </c>
      <c r="AF205" s="1">
        <f t="shared" si="121"/>
        <v>1.5384081382304571E-2</v>
      </c>
      <c r="AG205" s="1">
        <f t="shared" si="122"/>
        <v>6.1536325529218283E-2</v>
      </c>
      <c r="AH205" s="2">
        <f t="shared" si="123"/>
        <v>0.25</v>
      </c>
      <c r="AI205" s="3"/>
      <c r="AJ205" s="3"/>
      <c r="AK205" s="3"/>
      <c r="AL205" s="3"/>
      <c r="AM205" s="3"/>
      <c r="AN205" s="3"/>
      <c r="AO205" s="3"/>
      <c r="AP205" s="3"/>
    </row>
    <row r="206" spans="1:42" x14ac:dyDescent="0.25">
      <c r="D206" s="10"/>
      <c r="E206" s="10"/>
      <c r="H206" s="10"/>
      <c r="I206" s="10"/>
      <c r="K206" s="2"/>
      <c r="L206" s="2"/>
      <c r="P206" s="10"/>
    </row>
    <row r="207" spans="1:42" x14ac:dyDescent="0.25">
      <c r="D207" s="10"/>
      <c r="E207" s="10"/>
      <c r="H207" s="10"/>
      <c r="I207" s="10"/>
      <c r="K207" s="2"/>
      <c r="L207" s="2"/>
      <c r="P207" s="10"/>
    </row>
    <row r="208" spans="1:42" x14ac:dyDescent="0.25">
      <c r="D208" s="10"/>
      <c r="E208" s="10"/>
      <c r="H208" s="10"/>
      <c r="I208" s="10"/>
      <c r="K208" s="2"/>
      <c r="L208" s="2"/>
      <c r="P208" s="10"/>
    </row>
    <row r="209" spans="4:16" x14ac:dyDescent="0.25">
      <c r="D209" s="10"/>
      <c r="E209" s="10"/>
      <c r="H209" s="10"/>
      <c r="I209" s="10"/>
      <c r="K209" s="2"/>
      <c r="L209" s="2"/>
      <c r="P209" s="10"/>
    </row>
    <row r="210" spans="4:16" x14ac:dyDescent="0.25">
      <c r="D210" s="10"/>
      <c r="E210" s="10"/>
      <c r="H210" s="10"/>
      <c r="I210" s="10"/>
      <c r="K210" s="2"/>
      <c r="L210" s="2"/>
      <c r="P210" s="10"/>
    </row>
    <row r="211" spans="4:16" x14ac:dyDescent="0.25">
      <c r="D211" s="10"/>
      <c r="E211" s="10"/>
      <c r="H211" s="10"/>
      <c r="I211" s="10"/>
      <c r="K211" s="2"/>
      <c r="L211" s="2"/>
      <c r="P211" s="10"/>
    </row>
    <row r="212" spans="4:16" x14ac:dyDescent="0.25">
      <c r="D212" s="10"/>
      <c r="E212" s="10"/>
      <c r="H212" s="10"/>
      <c r="I212" s="10"/>
      <c r="K212" s="2"/>
      <c r="L212" s="2"/>
      <c r="P212" s="10"/>
    </row>
    <row r="213" spans="4:16" x14ac:dyDescent="0.25">
      <c r="D213" s="10"/>
      <c r="E213" s="10"/>
      <c r="H213" s="10"/>
      <c r="I213" s="10"/>
      <c r="K213" s="2"/>
      <c r="L213" s="2"/>
      <c r="P213" s="10"/>
    </row>
    <row r="214" spans="4:16" x14ac:dyDescent="0.25">
      <c r="D214" s="10"/>
      <c r="E214" s="10"/>
      <c r="H214" s="10"/>
      <c r="I214" s="10"/>
      <c r="K214" s="2"/>
      <c r="L214" s="2"/>
      <c r="P214" s="10"/>
    </row>
    <row r="215" spans="4:16" x14ac:dyDescent="0.25">
      <c r="D215" s="10"/>
      <c r="E215" s="10"/>
      <c r="H215" s="10"/>
      <c r="I215" s="10"/>
      <c r="K215" s="2"/>
      <c r="L215" s="2"/>
      <c r="P215" s="10"/>
    </row>
    <row r="216" spans="4:16" x14ac:dyDescent="0.25">
      <c r="D216" s="10"/>
      <c r="E216" s="10"/>
      <c r="H216" s="10"/>
      <c r="I216" s="10"/>
      <c r="K216" s="2"/>
      <c r="L216" s="2"/>
      <c r="P216" s="10"/>
    </row>
    <row r="217" spans="4:16" x14ac:dyDescent="0.25">
      <c r="D217" s="10"/>
      <c r="E217" s="10"/>
      <c r="I217" s="10"/>
      <c r="K217" s="2"/>
      <c r="L217" s="2"/>
      <c r="P217" s="10"/>
    </row>
    <row r="218" spans="4:16" x14ac:dyDescent="0.25">
      <c r="D218" s="10"/>
      <c r="E218" s="10"/>
      <c r="I218" s="10"/>
      <c r="K218" s="2"/>
      <c r="L218" s="2"/>
      <c r="P218" s="10"/>
    </row>
    <row r="219" spans="4:16" x14ac:dyDescent="0.25">
      <c r="D219" s="10"/>
      <c r="E219" s="10"/>
      <c r="I219" s="10"/>
      <c r="K219" s="2"/>
      <c r="L219" s="2"/>
      <c r="P219" s="10"/>
    </row>
    <row r="220" spans="4:16" x14ac:dyDescent="0.25">
      <c r="D220" s="10"/>
      <c r="E220" s="10"/>
      <c r="I220" s="10"/>
      <c r="K220" s="2"/>
      <c r="L220" s="2"/>
      <c r="P220" s="10"/>
    </row>
    <row r="221" spans="4:16" x14ac:dyDescent="0.25">
      <c r="D221" s="10"/>
      <c r="E221" s="10"/>
      <c r="I221" s="10"/>
      <c r="K221" s="2"/>
      <c r="L221" s="2"/>
      <c r="P221" s="10"/>
    </row>
    <row r="222" spans="4:16" x14ac:dyDescent="0.25">
      <c r="D222" s="10"/>
      <c r="E222" s="10"/>
      <c r="I222" s="10"/>
      <c r="K222" s="2"/>
      <c r="L222" s="2"/>
      <c r="P222" s="10"/>
    </row>
    <row r="223" spans="4:16" x14ac:dyDescent="0.25">
      <c r="D223" s="10"/>
      <c r="E223" s="10"/>
      <c r="I223" s="10"/>
      <c r="K223" s="2"/>
      <c r="L223" s="2"/>
      <c r="P223" s="10"/>
    </row>
    <row r="224" spans="4:16" x14ac:dyDescent="0.25">
      <c r="D224" s="10"/>
      <c r="E224" s="10"/>
      <c r="I224" s="10"/>
      <c r="K224" s="2"/>
      <c r="L224" s="2"/>
      <c r="P224" s="10"/>
    </row>
    <row r="225" spans="4:16" x14ac:dyDescent="0.25">
      <c r="D225" s="10"/>
      <c r="E225" s="10"/>
      <c r="I225" s="10"/>
      <c r="K225" s="2"/>
      <c r="L225" s="2"/>
      <c r="P225" s="10"/>
    </row>
    <row r="226" spans="4:16" x14ac:dyDescent="0.25">
      <c r="D226" s="10"/>
      <c r="E226" s="10"/>
      <c r="I226" s="10"/>
      <c r="K226" s="2"/>
      <c r="L226" s="2"/>
      <c r="P226" s="10"/>
    </row>
    <row r="227" spans="4:16" x14ac:dyDescent="0.25">
      <c r="D227" s="10"/>
      <c r="E227" s="10"/>
      <c r="I227" s="10"/>
      <c r="K227" s="2"/>
      <c r="L227" s="2"/>
      <c r="P227" s="10"/>
    </row>
    <row r="228" spans="4:16" x14ac:dyDescent="0.25">
      <c r="D228" s="10"/>
      <c r="E228" s="10"/>
      <c r="I228" s="10"/>
      <c r="K228" s="2"/>
      <c r="L228" s="2"/>
      <c r="P228" s="10"/>
    </row>
    <row r="229" spans="4:16" x14ac:dyDescent="0.25">
      <c r="D229" s="10"/>
      <c r="E229" s="10"/>
      <c r="I229" s="10"/>
      <c r="K229" s="2"/>
      <c r="L229" s="2"/>
      <c r="P229" s="10"/>
    </row>
    <row r="230" spans="4:16" x14ac:dyDescent="0.25">
      <c r="D230" s="10"/>
      <c r="E230" s="10"/>
      <c r="I230" s="10"/>
      <c r="K230" s="2"/>
      <c r="L230" s="2"/>
      <c r="P230" s="10"/>
    </row>
    <row r="231" spans="4:16" x14ac:dyDescent="0.25">
      <c r="D231" s="10"/>
      <c r="E231" s="10"/>
      <c r="I231" s="10"/>
      <c r="K231" s="2"/>
      <c r="L231" s="2"/>
      <c r="P231" s="10"/>
    </row>
    <row r="232" spans="4:16" x14ac:dyDescent="0.25">
      <c r="D232" s="10"/>
      <c r="E232" s="10"/>
      <c r="I232" s="10"/>
      <c r="K232" s="2"/>
      <c r="L232" s="2"/>
      <c r="P232" s="10"/>
    </row>
    <row r="233" spans="4:16" x14ac:dyDescent="0.25">
      <c r="D233" s="10"/>
      <c r="E233" s="10"/>
      <c r="I233" s="10"/>
      <c r="K233" s="2"/>
      <c r="L233" s="2"/>
      <c r="P233" s="10"/>
    </row>
    <row r="234" spans="4:16" x14ac:dyDescent="0.25">
      <c r="D234" s="10"/>
      <c r="E234" s="10"/>
      <c r="I234" s="10"/>
      <c r="K234" s="2"/>
      <c r="L234" s="2"/>
      <c r="P234" s="10"/>
    </row>
    <row r="235" spans="4:16" x14ac:dyDescent="0.25">
      <c r="D235" s="10"/>
      <c r="E235" s="10"/>
      <c r="I235" s="10"/>
      <c r="K235" s="2"/>
      <c r="L235" s="2"/>
      <c r="P235" s="10"/>
    </row>
    <row r="236" spans="4:16" x14ac:dyDescent="0.25">
      <c r="D236" s="10"/>
      <c r="E236" s="10"/>
      <c r="I236" s="10"/>
      <c r="K236" s="2"/>
      <c r="L236" s="2"/>
      <c r="P236" s="10"/>
    </row>
    <row r="237" spans="4:16" x14ac:dyDescent="0.25">
      <c r="D237" s="10"/>
      <c r="E237" s="10"/>
      <c r="I237" s="10"/>
      <c r="K237" s="2"/>
      <c r="L237" s="2"/>
      <c r="P237" s="10"/>
    </row>
    <row r="238" spans="4:16" x14ac:dyDescent="0.25">
      <c r="D238" s="10"/>
      <c r="E238" s="10"/>
      <c r="I238" s="10"/>
      <c r="K238" s="2"/>
      <c r="L238" s="2"/>
      <c r="P238" s="10"/>
    </row>
    <row r="239" spans="4:16" x14ac:dyDescent="0.25">
      <c r="D239" s="10"/>
      <c r="E239" s="10"/>
      <c r="I239" s="10"/>
      <c r="K239" s="2"/>
      <c r="L239" s="2"/>
      <c r="P239" s="10"/>
    </row>
    <row r="240" spans="4:16" x14ac:dyDescent="0.25">
      <c r="D240" s="10"/>
      <c r="E240" s="10"/>
      <c r="I240" s="10"/>
      <c r="L240" s="2"/>
      <c r="P240" s="10"/>
    </row>
    <row r="241" spans="4:16" x14ac:dyDescent="0.25">
      <c r="D241" s="10"/>
      <c r="E241" s="10"/>
      <c r="I241" s="10"/>
      <c r="L241" s="2"/>
      <c r="P241" s="10"/>
    </row>
    <row r="242" spans="4:16" x14ac:dyDescent="0.25">
      <c r="D242" s="10"/>
      <c r="P242" s="10"/>
    </row>
    <row r="243" spans="4:16" x14ac:dyDescent="0.25">
      <c r="D243" s="10"/>
      <c r="P243" s="10"/>
    </row>
    <row r="244" spans="4:16" x14ac:dyDescent="0.25">
      <c r="D244" s="10"/>
    </row>
    <row r="245" spans="4:16" x14ac:dyDescent="0.25">
      <c r="D245" s="10"/>
    </row>
  </sheetData>
  <mergeCells count="4">
    <mergeCell ref="B3:P3"/>
    <mergeCell ref="R3:V3"/>
    <mergeCell ref="X3:AA3"/>
    <mergeCell ref="AC3:AH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3" workbookViewId="0">
      <selection activeCell="R1" sqref="R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5"/>
  <sheetViews>
    <sheetView topLeftCell="C1" workbookViewId="0">
      <selection activeCell="U40" sqref="U40"/>
    </sheetView>
  </sheetViews>
  <sheetFormatPr defaultRowHeight="12" x14ac:dyDescent="0.2"/>
  <cols>
    <col min="1" max="1" width="4" style="35" customWidth="1"/>
    <col min="2" max="2" width="4.7109375" style="35" customWidth="1"/>
    <col min="3" max="3" width="5.28515625" style="35" customWidth="1"/>
    <col min="4" max="4" width="6" style="35" customWidth="1"/>
    <col min="5" max="5" width="7.28515625" style="35" customWidth="1"/>
    <col min="6" max="6" width="8.85546875" style="35" customWidth="1"/>
    <col min="7" max="7" width="10.85546875" style="35" customWidth="1"/>
    <col min="8" max="8" width="5" style="35" customWidth="1"/>
    <col min="9" max="9" width="6" style="35" customWidth="1"/>
    <col min="10" max="10" width="7.140625" style="35" customWidth="1"/>
    <col min="11" max="11" width="8.5703125" style="35" customWidth="1"/>
    <col min="12" max="16" width="9.140625" style="35"/>
    <col min="17" max="17" width="2.28515625" style="35" customWidth="1"/>
    <col min="18" max="22" width="9.140625" style="35"/>
    <col min="23" max="23" width="2.85546875" style="35" customWidth="1"/>
    <col min="24" max="27" width="9.140625" style="35"/>
    <col min="28" max="28" width="3" style="35" customWidth="1"/>
    <col min="29" max="16384" width="9.140625" style="35"/>
  </cols>
  <sheetData>
    <row r="1" spans="1:42" ht="48" x14ac:dyDescent="0.2">
      <c r="A1" s="31"/>
      <c r="B1" s="31"/>
      <c r="C1" s="32" t="s">
        <v>21</v>
      </c>
      <c r="D1" s="32"/>
      <c r="E1" s="32" t="s">
        <v>15</v>
      </c>
      <c r="F1" s="32"/>
      <c r="G1" s="32" t="s">
        <v>16</v>
      </c>
      <c r="H1" s="32"/>
      <c r="I1" s="32"/>
      <c r="J1" s="32" t="s">
        <v>22</v>
      </c>
      <c r="K1" s="31"/>
      <c r="L1" s="31"/>
      <c r="M1" s="31"/>
      <c r="N1" s="31"/>
      <c r="O1" s="31"/>
      <c r="P1" s="31"/>
      <c r="Q1" s="33"/>
      <c r="R1" s="34"/>
      <c r="S1" s="31"/>
      <c r="T1" s="31"/>
      <c r="U1" s="31"/>
      <c r="V1" s="31"/>
      <c r="W1" s="33"/>
      <c r="X1" s="31"/>
      <c r="Y1" s="31"/>
      <c r="Z1" s="31"/>
      <c r="AA1" s="31"/>
      <c r="AB1" s="33"/>
      <c r="AC1" s="31"/>
      <c r="AD1" s="31"/>
      <c r="AE1" s="31"/>
      <c r="AF1" s="31"/>
      <c r="AG1" s="31"/>
      <c r="AH1" s="31"/>
    </row>
    <row r="2" spans="1:42" ht="14.25" x14ac:dyDescent="0.2">
      <c r="A2" s="32"/>
      <c r="B2" s="32"/>
      <c r="C2" s="31">
        <v>1</v>
      </c>
      <c r="D2" s="31"/>
      <c r="E2" s="31">
        <v>1</v>
      </c>
      <c r="F2" s="31"/>
      <c r="G2" s="31">
        <v>0.60599999999999998</v>
      </c>
      <c r="H2" s="31"/>
      <c r="I2" s="31"/>
      <c r="J2" s="31">
        <f>0.97</f>
        <v>0.97</v>
      </c>
      <c r="K2" s="31"/>
      <c r="L2" s="31"/>
      <c r="M2" s="31"/>
      <c r="N2" s="31"/>
      <c r="O2" s="31"/>
      <c r="P2" s="31"/>
      <c r="Q2" s="33"/>
      <c r="R2" s="34"/>
      <c r="S2" s="31"/>
      <c r="T2" s="31"/>
      <c r="U2" s="31"/>
      <c r="V2" s="31"/>
      <c r="W2" s="33"/>
      <c r="X2" s="31"/>
      <c r="Y2" s="31"/>
      <c r="Z2" s="31"/>
      <c r="AA2" s="31"/>
      <c r="AB2" s="33"/>
      <c r="AC2" s="31"/>
      <c r="AD2" s="31"/>
      <c r="AE2" s="31"/>
      <c r="AF2" s="31"/>
      <c r="AG2" s="31"/>
      <c r="AH2" s="31"/>
    </row>
    <row r="3" spans="1:42" x14ac:dyDescent="0.2">
      <c r="A3" s="31"/>
      <c r="B3" s="36" t="s">
        <v>17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49" t="s">
        <v>18</v>
      </c>
      <c r="S3" s="49"/>
      <c r="T3" s="49"/>
      <c r="U3" s="49"/>
      <c r="V3" s="49"/>
      <c r="W3" s="33"/>
      <c r="X3" s="38" t="s">
        <v>37</v>
      </c>
      <c r="Y3" s="38"/>
      <c r="Z3" s="38"/>
      <c r="AA3" s="38"/>
      <c r="AB3" s="39"/>
      <c r="AC3" s="50" t="s">
        <v>30</v>
      </c>
      <c r="AD3" s="50"/>
      <c r="AE3" s="50"/>
      <c r="AF3" s="50"/>
      <c r="AG3" s="50"/>
      <c r="AH3" s="50"/>
    </row>
    <row r="4" spans="1:42" ht="48" x14ac:dyDescent="0.2">
      <c r="A4" s="40" t="s">
        <v>11</v>
      </c>
      <c r="B4" s="40" t="s">
        <v>0</v>
      </c>
      <c r="C4" s="40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28</v>
      </c>
      <c r="I4" s="41" t="s">
        <v>29</v>
      </c>
      <c r="J4" s="41" t="s">
        <v>7</v>
      </c>
      <c r="K4" s="41" t="s">
        <v>8</v>
      </c>
      <c r="L4" s="41" t="s">
        <v>12</v>
      </c>
      <c r="M4" s="41" t="s">
        <v>9</v>
      </c>
      <c r="N4" s="41" t="s">
        <v>10</v>
      </c>
      <c r="O4" s="41" t="s">
        <v>13</v>
      </c>
      <c r="P4" s="41" t="s">
        <v>14</v>
      </c>
      <c r="Q4" s="42"/>
      <c r="R4" s="40" t="s">
        <v>6</v>
      </c>
      <c r="S4" s="40" t="s">
        <v>19</v>
      </c>
      <c r="T4" s="40" t="s">
        <v>20</v>
      </c>
      <c r="U4" s="47" t="s">
        <v>7</v>
      </c>
      <c r="V4" s="47" t="s">
        <v>8</v>
      </c>
      <c r="W4" s="42"/>
      <c r="X4" s="40" t="s">
        <v>24</v>
      </c>
      <c r="Y4" s="40" t="s">
        <v>25</v>
      </c>
      <c r="Z4" s="40" t="s">
        <v>26</v>
      </c>
      <c r="AA4" s="40" t="s">
        <v>27</v>
      </c>
      <c r="AB4" s="42"/>
      <c r="AC4" s="40" t="s">
        <v>31</v>
      </c>
      <c r="AD4" s="40" t="s">
        <v>32</v>
      </c>
      <c r="AE4" s="40" t="s">
        <v>33</v>
      </c>
      <c r="AF4" s="40" t="s">
        <v>35</v>
      </c>
      <c r="AG4" s="40" t="s">
        <v>36</v>
      </c>
      <c r="AH4" s="47" t="s">
        <v>34</v>
      </c>
    </row>
    <row r="5" spans="1:42" x14ac:dyDescent="0.2">
      <c r="A5" s="31">
        <v>0</v>
      </c>
      <c r="B5" s="31">
        <v>0.6</v>
      </c>
      <c r="C5" s="31">
        <v>0.3</v>
      </c>
      <c r="D5" s="43">
        <v>0.4</v>
      </c>
      <c r="E5" s="43">
        <v>1</v>
      </c>
      <c r="F5" s="43">
        <v>99</v>
      </c>
      <c r="G5" s="43">
        <v>101</v>
      </c>
      <c r="H5" s="43">
        <f>0.2/D5</f>
        <v>0.5</v>
      </c>
      <c r="I5" s="43">
        <f>0.5/E5</f>
        <v>0.5</v>
      </c>
      <c r="J5" s="44">
        <f t="shared" ref="J5:J68" si="0">(M6/(M5*B5+N5*H5*D5)-1)</f>
        <v>0.26246533967122176</v>
      </c>
      <c r="K5" s="44">
        <f>(N6/(M5*C5+N5*I5*E5)-1)</f>
        <v>0.23746602601436595</v>
      </c>
      <c r="L5" s="44">
        <f>($M6*$F5+$N6*$G5)/($M5*$B5*$F5+$M5*$C5*$G5+$N5*$H5*$D5*$F5+$N5*$I5*$E5*$G5)-1</f>
        <v>0.24984068627450995</v>
      </c>
      <c r="M5" s="43">
        <v>1.2749999999999999</v>
      </c>
      <c r="N5" s="43">
        <v>1.2749999999999999</v>
      </c>
      <c r="O5" s="43">
        <f t="shared" ref="O5:O68" si="1">(M5*B5+N5*H5*D5)*(1+L5)</f>
        <v>1.2748375000000001</v>
      </c>
      <c r="P5" s="43">
        <f>(M5*C5+N5*I5*E5)*(1+L5)</f>
        <v>1.2748375000000001</v>
      </c>
      <c r="Q5" s="33"/>
      <c r="R5" s="43">
        <f>(B5-I5*E5+((B5-I5*E5)^2+4*C5*H5*D5)^0.5)/(2*C5)</f>
        <v>1</v>
      </c>
      <c r="S5" s="43">
        <f>R5*T5</f>
        <v>1.2747053490480507</v>
      </c>
      <c r="T5" s="43">
        <f t="shared" ref="T5:T68" si="2">(D5*F5+E5*G5)/(R5*F5+G5-R5*(B5*F5+C5*G5))</f>
        <v>1.2747053490480507</v>
      </c>
      <c r="U5" s="48">
        <f t="shared" ref="U5:U68" si="3">S5/(S5*B5+T5*H5*D5)-1</f>
        <v>0.25</v>
      </c>
      <c r="V5" s="48">
        <f>T5/(S5*C5+T5*I5*E5)-1</f>
        <v>0.25</v>
      </c>
      <c r="W5" s="33"/>
      <c r="X5" s="43">
        <f>O5/M6-1</f>
        <v>-9.9999999999997868E-3</v>
      </c>
      <c r="Y5" s="43">
        <f>S5/M6-1</f>
        <v>-1.0102624406977068E-2</v>
      </c>
      <c r="Z5" s="43">
        <f>P5/N6-1</f>
        <v>1.0000000000000231E-2</v>
      </c>
      <c r="AA5" s="43">
        <f>T5/N6-1</f>
        <v>9.8953023726799927E-3</v>
      </c>
      <c r="AB5" s="45"/>
      <c r="AC5" s="31">
        <f>C$2*(D5*F5+E5*G5)</f>
        <v>140.6</v>
      </c>
      <c r="AD5" s="31">
        <f>T5*(H5*D5*F5+I5*E5*G5)</f>
        <v>89.611786038077952</v>
      </c>
      <c r="AE5" s="31">
        <f>S5*(B5*F5+C5*G5)</f>
        <v>114.34106980961013</v>
      </c>
      <c r="AF5" s="31">
        <f>AC5-AD5</f>
        <v>50.988213961922042</v>
      </c>
      <c r="AG5" s="31">
        <f>AE5+AD5</f>
        <v>203.95285584768808</v>
      </c>
      <c r="AH5" s="48">
        <f>AF5/AG5</f>
        <v>0.25000000000000011</v>
      </c>
      <c r="AI5" s="46"/>
      <c r="AK5" s="46" t="s">
        <v>38</v>
      </c>
      <c r="AL5" s="46"/>
      <c r="AM5" s="46"/>
      <c r="AN5" s="46"/>
      <c r="AO5" s="46"/>
      <c r="AP5" s="46"/>
    </row>
    <row r="6" spans="1:42" x14ac:dyDescent="0.2">
      <c r="A6" s="31">
        <f>1+A5</f>
        <v>1</v>
      </c>
      <c r="B6" s="31">
        <v>0.6</v>
      </c>
      <c r="C6" s="31">
        <v>0.3</v>
      </c>
      <c r="D6" s="43">
        <f>D5</f>
        <v>0.4</v>
      </c>
      <c r="E6" s="43">
        <f>E5</f>
        <v>1</v>
      </c>
      <c r="F6" s="43">
        <f t="shared" ref="F6:F69" si="4">F5*(E$2+G$2*(J5-K5))</f>
        <v>100.49980882352942</v>
      </c>
      <c r="G6" s="43">
        <f t="shared" ref="G6:G69" si="5">G5*(E$2+G$2*(K5-J5))</f>
        <v>99.469892008318482</v>
      </c>
      <c r="H6" s="43">
        <f>H5</f>
        <v>0.5</v>
      </c>
      <c r="I6" s="43">
        <f>I5</f>
        <v>0.5</v>
      </c>
      <c r="J6" s="44">
        <f t="shared" si="0"/>
        <v>0.24124776529260772</v>
      </c>
      <c r="K6" s="44">
        <f t="shared" ref="K6:K69" si="6">(N7/(M6*C6+N6*I6*E6)-1)</f>
        <v>0.26352903511025971</v>
      </c>
      <c r="L6" s="44">
        <f t="shared" ref="L6:L69" si="7">($M7*$F6+$N7*$G6)/($M6*$B6*$F6+$M6*$C6*$G6+$N6*$H6*$D6*$F6+$N6*$I6*$E6*$G6)-1</f>
        <v>0.25228929856000071</v>
      </c>
      <c r="M6" s="43">
        <f t="shared" ref="M6:M69" si="8">(M5*(B5*F5+C5*G5)+(D5*F5+E5*G5))/(2*F5)</f>
        <v>1.2877146464646463</v>
      </c>
      <c r="N6" s="43">
        <f t="shared" ref="N6:N69" si="9">M6*F5/G5</f>
        <v>1.2622153465346533</v>
      </c>
      <c r="O6" s="43">
        <f t="shared" si="1"/>
        <v>1.2836865170087006</v>
      </c>
      <c r="P6" s="43">
        <f t="shared" ref="P6:P69" si="10">(M6*C6+N6*I6*E6)*(1+L6)</f>
        <v>1.2741067668817698</v>
      </c>
      <c r="Q6" s="33"/>
      <c r="R6" s="43">
        <f t="shared" ref="R6:R69" si="11">(B6-I6*E6+((B6-I6*E6)^2+4*C6*H6*D6)^0.5)/(2*C6)</f>
        <v>1</v>
      </c>
      <c r="S6" s="43">
        <f t="shared" ref="S6:S69" si="12">R6*T6</f>
        <v>1.2717042759120314</v>
      </c>
      <c r="T6" s="43">
        <f t="shared" si="2"/>
        <v>1.2717042759120314</v>
      </c>
      <c r="U6" s="48">
        <f t="shared" si="3"/>
        <v>0.25</v>
      </c>
      <c r="V6" s="48">
        <f t="shared" ref="V6:V69" si="13">T6/(S6*C6+T6*I6*E6)-1</f>
        <v>0.25</v>
      </c>
      <c r="W6" s="33"/>
      <c r="X6" s="43">
        <f t="shared" ref="X6:X69" si="14">O6/M7-1</f>
        <v>8.8955110946686844E-3</v>
      </c>
      <c r="Y6" s="43">
        <f t="shared" ref="Y6:Y69" si="15">S6/M7-1</f>
        <v>-5.2176414746252231E-4</v>
      </c>
      <c r="Z6" s="43">
        <f t="shared" ref="Z6:Z69" si="16">P6/N7-1</f>
        <v>-8.8955110946684623E-3</v>
      </c>
      <c r="AA6" s="43">
        <f t="shared" ref="AA6:AA69" si="17">T6/N7-1</f>
        <v>-1.0764365139365073E-2</v>
      </c>
      <c r="AB6" s="45"/>
      <c r="AC6" s="31">
        <f t="shared" ref="AC6:AC69" si="18">C$2*(D6*F6+E6*G6)</f>
        <v>139.66981553773024</v>
      </c>
      <c r="AD6" s="31">
        <f t="shared" ref="AD6:AD69" si="19">T6*(H6*D6*F6+I6*E6*G6)</f>
        <v>88.809350817588111</v>
      </c>
      <c r="AE6" s="31">
        <f t="shared" ref="AE6:AE69" si="20">S6*(B6*F6+C6*G6)</f>
        <v>114.63250806298042</v>
      </c>
      <c r="AF6" s="31">
        <f t="shared" ref="AF6:AF69" si="21">AC6-AD6</f>
        <v>50.860464720142133</v>
      </c>
      <c r="AG6" s="31">
        <f t="shared" ref="AG6:AG69" si="22">AE6+AD6</f>
        <v>203.44185888056853</v>
      </c>
      <c r="AH6" s="48">
        <f t="shared" ref="AH6:AH69" si="23">AF6/AG6</f>
        <v>0.25</v>
      </c>
      <c r="AI6" s="46"/>
      <c r="AK6" s="46"/>
      <c r="AL6" s="46"/>
      <c r="AM6" s="46"/>
      <c r="AN6" s="46"/>
      <c r="AO6" s="46"/>
      <c r="AP6" s="46"/>
    </row>
    <row r="7" spans="1:42" x14ac:dyDescent="0.2">
      <c r="A7" s="31">
        <f t="shared" ref="A7:A70" si="24">1+A6</f>
        <v>2</v>
      </c>
      <c r="B7" s="31">
        <v>0.6</v>
      </c>
      <c r="C7" s="31">
        <v>0.3</v>
      </c>
      <c r="D7" s="43">
        <f>D6</f>
        <v>0.4</v>
      </c>
      <c r="E7" s="43">
        <f>E6</f>
        <v>1</v>
      </c>
      <c r="F7" s="43">
        <f t="shared" si="4"/>
        <v>99.142815229175611</v>
      </c>
      <c r="G7" s="43">
        <f t="shared" si="5"/>
        <v>100.81297920287592</v>
      </c>
      <c r="H7" s="43">
        <f t="shared" ref="H7:H70" si="25">H6</f>
        <v>0.5</v>
      </c>
      <c r="I7" s="43">
        <f t="shared" ref="I7:I70" si="26">I6</f>
        <v>0.5</v>
      </c>
      <c r="J7" s="44">
        <f t="shared" si="0"/>
        <v>0.25837031227457241</v>
      </c>
      <c r="K7" s="44">
        <f t="shared" si="6"/>
        <v>0.23274882596005231</v>
      </c>
      <c r="L7" s="44">
        <f t="shared" si="7"/>
        <v>0.24542780894757787</v>
      </c>
      <c r="M7" s="43">
        <f t="shared" si="8"/>
        <v>1.2723681519961161</v>
      </c>
      <c r="N7" s="43">
        <f t="shared" si="9"/>
        <v>1.2855423228775933</v>
      </c>
      <c r="O7" s="43">
        <f t="shared" si="1"/>
        <v>1.270995639527285</v>
      </c>
      <c r="P7" s="43">
        <f t="shared" si="10"/>
        <v>1.2759178831599709</v>
      </c>
      <c r="Q7" s="33"/>
      <c r="R7" s="43">
        <f t="shared" si="11"/>
        <v>1</v>
      </c>
      <c r="S7" s="43">
        <f t="shared" si="12"/>
        <v>1.2743802344292736</v>
      </c>
      <c r="T7" s="43">
        <f t="shared" si="2"/>
        <v>1.2743802344292736</v>
      </c>
      <c r="U7" s="48">
        <f t="shared" si="3"/>
        <v>0.25</v>
      </c>
      <c r="V7" s="48">
        <f t="shared" si="13"/>
        <v>0.25</v>
      </c>
      <c r="W7" s="33"/>
      <c r="X7" s="43">
        <f t="shared" si="14"/>
        <v>-1.0285130855956282E-2</v>
      </c>
      <c r="Y7" s="43">
        <f t="shared" si="15"/>
        <v>-7.6495719316367339E-3</v>
      </c>
      <c r="Z7" s="43">
        <f t="shared" si="16"/>
        <v>1.0285130855956393E-2</v>
      </c>
      <c r="AA7" s="43">
        <f t="shared" si="17"/>
        <v>9.0676045013169393E-3</v>
      </c>
      <c r="AB7" s="45"/>
      <c r="AC7" s="31">
        <f t="shared" si="18"/>
        <v>140.47010529454616</v>
      </c>
      <c r="AD7" s="31">
        <f t="shared" si="19"/>
        <v>89.506162857784247</v>
      </c>
      <c r="AE7" s="31">
        <f t="shared" si="20"/>
        <v>114.34960688926333</v>
      </c>
      <c r="AF7" s="31">
        <f t="shared" si="21"/>
        <v>50.963942436761911</v>
      </c>
      <c r="AG7" s="31">
        <f t="shared" si="22"/>
        <v>203.85576974704759</v>
      </c>
      <c r="AH7" s="48">
        <f t="shared" si="23"/>
        <v>0.25000000000000006</v>
      </c>
      <c r="AI7" s="46"/>
      <c r="AK7" s="46"/>
      <c r="AL7" s="46"/>
      <c r="AM7" s="46"/>
      <c r="AN7" s="46"/>
      <c r="AO7" s="46"/>
      <c r="AP7" s="46"/>
    </row>
    <row r="8" spans="1:42" x14ac:dyDescent="0.2">
      <c r="A8" s="31">
        <f t="shared" si="24"/>
        <v>3</v>
      </c>
      <c r="B8" s="31">
        <v>0.6</v>
      </c>
      <c r="C8" s="31">
        <v>0.3</v>
      </c>
      <c r="D8" s="43">
        <f>D7</f>
        <v>0.4</v>
      </c>
      <c r="E8" s="43">
        <f>J$2*E7</f>
        <v>0.97</v>
      </c>
      <c r="F8" s="43">
        <f t="shared" si="4"/>
        <v>100.68216811702347</v>
      </c>
      <c r="G8" s="43">
        <f t="shared" si="5"/>
        <v>99.247694312490594</v>
      </c>
      <c r="H8" s="43">
        <f t="shared" si="25"/>
        <v>0.5</v>
      </c>
      <c r="I8" s="43">
        <f t="shared" si="26"/>
        <v>0.5</v>
      </c>
      <c r="J8" s="44">
        <f t="shared" si="0"/>
        <v>0.22493143407245642</v>
      </c>
      <c r="K8" s="44">
        <f t="shared" si="6"/>
        <v>0.27417758067717402</v>
      </c>
      <c r="L8" s="44">
        <f t="shared" si="7"/>
        <v>0.24906929785792342</v>
      </c>
      <c r="M8" s="43">
        <f t="shared" si="8"/>
        <v>1.284203844109675</v>
      </c>
      <c r="N8" s="43">
        <f t="shared" si="9"/>
        <v>1.2629284982933078</v>
      </c>
      <c r="O8" s="43">
        <f t="shared" si="1"/>
        <v>1.2779327988427076</v>
      </c>
      <c r="P8" s="43">
        <f t="shared" si="10"/>
        <v>1.2462982062754275</v>
      </c>
      <c r="Q8" s="33"/>
      <c r="R8" s="43">
        <f t="shared" si="11"/>
        <v>1.0303577765383392</v>
      </c>
      <c r="S8" s="43">
        <f t="shared" si="12"/>
        <v>1.2782294082599108</v>
      </c>
      <c r="T8" s="43">
        <f t="shared" si="2"/>
        <v>1.2405685067514491</v>
      </c>
      <c r="U8" s="48">
        <f t="shared" si="3"/>
        <v>0.25927561488527395</v>
      </c>
      <c r="V8" s="48">
        <f t="shared" si="13"/>
        <v>0.25927561488527373</v>
      </c>
      <c r="W8" s="33"/>
      <c r="X8" s="43">
        <f t="shared" si="14"/>
        <v>1.9705481559255444E-2</v>
      </c>
      <c r="Y8" s="43">
        <f t="shared" si="15"/>
        <v>1.994215617068873E-2</v>
      </c>
      <c r="Z8" s="43">
        <f t="shared" si="16"/>
        <v>-1.9705481559255222E-2</v>
      </c>
      <c r="AA8" s="43">
        <f t="shared" si="17"/>
        <v>-2.4212262526592365E-2</v>
      </c>
      <c r="AB8" s="45"/>
      <c r="AC8" s="31">
        <f t="shared" si="18"/>
        <v>136.54313072992525</v>
      </c>
      <c r="AD8" s="31">
        <f t="shared" si="19"/>
        <v>84.695553898395644</v>
      </c>
      <c r="AE8" s="31">
        <f t="shared" si="20"/>
        <v>115.27534137639326</v>
      </c>
      <c r="AF8" s="31">
        <f t="shared" si="21"/>
        <v>51.847576831529608</v>
      </c>
      <c r="AG8" s="31">
        <f t="shared" si="22"/>
        <v>199.97089527478892</v>
      </c>
      <c r="AH8" s="48">
        <f t="shared" si="23"/>
        <v>0.2592756148852739</v>
      </c>
      <c r="AI8" s="46"/>
      <c r="AK8" s="46"/>
      <c r="AL8" s="46"/>
      <c r="AM8" s="46"/>
      <c r="AN8" s="46"/>
      <c r="AO8" s="46"/>
      <c r="AP8" s="46"/>
    </row>
    <row r="9" spans="1:42" x14ac:dyDescent="0.2">
      <c r="A9" s="31">
        <f t="shared" si="24"/>
        <v>4</v>
      </c>
      <c r="B9" s="31">
        <v>0.6</v>
      </c>
      <c r="C9" s="31">
        <v>0.3</v>
      </c>
      <c r="D9" s="43">
        <f>D8*J$2</f>
        <v>0.38800000000000001</v>
      </c>
      <c r="E9" s="43">
        <f>E8</f>
        <v>0.97</v>
      </c>
      <c r="F9" s="43">
        <f t="shared" si="4"/>
        <v>97.677493577210981</v>
      </c>
      <c r="G9" s="43">
        <f t="shared" si="5"/>
        <v>102.20955961409221</v>
      </c>
      <c r="H9" s="43">
        <f t="shared" si="25"/>
        <v>0.5</v>
      </c>
      <c r="I9" s="43">
        <f t="shared" si="26"/>
        <v>0.5</v>
      </c>
      <c r="J9" s="44">
        <f t="shared" si="0"/>
        <v>0.27598843957462971</v>
      </c>
      <c r="K9" s="44">
        <f t="shared" si="6"/>
        <v>0.22679103023066927</v>
      </c>
      <c r="L9" s="44">
        <f t="shared" si="7"/>
        <v>0.25090619547870952</v>
      </c>
      <c r="M9" s="43">
        <f t="shared" si="8"/>
        <v>1.2532371571530545</v>
      </c>
      <c r="N9" s="43">
        <f t="shared" si="9"/>
        <v>1.2713507857391551</v>
      </c>
      <c r="O9" s="43">
        <f t="shared" si="1"/>
        <v>1.2491353460266486</v>
      </c>
      <c r="P9" s="43">
        <f t="shared" si="10"/>
        <v>1.2416198159223639</v>
      </c>
      <c r="Q9" s="33"/>
      <c r="R9" s="43">
        <f t="shared" si="11"/>
        <v>1.0183484541627852</v>
      </c>
      <c r="S9" s="43">
        <f t="shared" si="12"/>
        <v>1.259855337360329</v>
      </c>
      <c r="T9" s="43">
        <f t="shared" si="2"/>
        <v>1.2371554473425246</v>
      </c>
      <c r="U9" s="48">
        <f t="shared" si="3"/>
        <v>0.26501487865620477</v>
      </c>
      <c r="V9" s="48">
        <f t="shared" si="13"/>
        <v>0.26501487865620477</v>
      </c>
      <c r="W9" s="33"/>
      <c r="X9" s="43">
        <f t="shared" si="14"/>
        <v>-1.9657109200990619E-2</v>
      </c>
      <c r="Y9" s="43">
        <f t="shared" si="15"/>
        <v>-1.1243875737675935E-2</v>
      </c>
      <c r="Z9" s="43">
        <f t="shared" si="16"/>
        <v>1.965710920099073E-2</v>
      </c>
      <c r="AA9" s="43">
        <f t="shared" si="17"/>
        <v>1.5990829795531125E-2</v>
      </c>
      <c r="AB9" s="45"/>
      <c r="AC9" s="31">
        <f t="shared" si="18"/>
        <v>137.04214033362729</v>
      </c>
      <c r="AD9" s="31">
        <f t="shared" si="19"/>
        <v>84.771215214612852</v>
      </c>
      <c r="AE9" s="31">
        <f t="shared" si="20"/>
        <v>112.46648473665593</v>
      </c>
      <c r="AF9" s="31">
        <f t="shared" si="21"/>
        <v>52.270925119014436</v>
      </c>
      <c r="AG9" s="31">
        <f t="shared" si="22"/>
        <v>197.23769995126878</v>
      </c>
      <c r="AH9" s="48">
        <f t="shared" si="23"/>
        <v>0.26501487865620482</v>
      </c>
      <c r="AI9" s="46"/>
      <c r="AK9" s="46"/>
      <c r="AL9" s="46"/>
      <c r="AM9" s="46"/>
      <c r="AN9" s="46"/>
      <c r="AO9" s="46"/>
      <c r="AP9" s="46"/>
    </row>
    <row r="10" spans="1:42" x14ac:dyDescent="0.2">
      <c r="A10" s="31">
        <f t="shared" si="24"/>
        <v>5</v>
      </c>
      <c r="B10" s="31">
        <v>0.6</v>
      </c>
      <c r="C10" s="31">
        <v>0.3</v>
      </c>
      <c r="D10" s="43">
        <f>D9</f>
        <v>0.38800000000000001</v>
      </c>
      <c r="E10" s="43">
        <f>E9</f>
        <v>0.97</v>
      </c>
      <c r="F10" s="43">
        <f t="shared" si="4"/>
        <v>100.58961423614832</v>
      </c>
      <c r="G10" s="43">
        <f t="shared" si="5"/>
        <v>99.16232161491277</v>
      </c>
      <c r="H10" s="43">
        <f t="shared" si="25"/>
        <v>0.5</v>
      </c>
      <c r="I10" s="43">
        <f t="shared" si="26"/>
        <v>0.5</v>
      </c>
      <c r="J10" s="44">
        <f t="shared" si="0"/>
        <v>0.24186935071098747</v>
      </c>
      <c r="K10" s="44">
        <f t="shared" si="6"/>
        <v>0.295883856698961</v>
      </c>
      <c r="L10" s="44">
        <f t="shared" si="7"/>
        <v>0.26830177104421615</v>
      </c>
      <c r="M10" s="43">
        <f t="shared" si="8"/>
        <v>1.2741820823615757</v>
      </c>
      <c r="N10" s="43">
        <f t="shared" si="9"/>
        <v>1.2176836749515771</v>
      </c>
      <c r="O10" s="43">
        <f t="shared" si="1"/>
        <v>1.2692401651486629</v>
      </c>
      <c r="P10" s="43">
        <f t="shared" si="10"/>
        <v>1.2338435428412649</v>
      </c>
      <c r="Q10" s="33"/>
      <c r="R10" s="43">
        <f t="shared" si="11"/>
        <v>1.0183484541627852</v>
      </c>
      <c r="S10" s="43">
        <f t="shared" si="12"/>
        <v>1.2535948369181826</v>
      </c>
      <c r="T10" s="43">
        <f t="shared" si="2"/>
        <v>1.2310077476857375</v>
      </c>
      <c r="U10" s="48">
        <f t="shared" si="3"/>
        <v>0.26501487865620454</v>
      </c>
      <c r="V10" s="48">
        <f t="shared" si="13"/>
        <v>0.26501487865620477</v>
      </c>
      <c r="W10" s="33"/>
      <c r="X10" s="43">
        <f t="shared" si="14"/>
        <v>2.1284380935962188E-2</v>
      </c>
      <c r="Y10" s="43">
        <f t="shared" si="15"/>
        <v>8.6954873639293329E-3</v>
      </c>
      <c r="Z10" s="43">
        <f t="shared" si="16"/>
        <v>-2.128438093596241E-2</v>
      </c>
      <c r="AA10" s="43">
        <f t="shared" si="17"/>
        <v>-2.3533804720107354E-2</v>
      </c>
      <c r="AB10" s="45"/>
      <c r="AC10" s="31">
        <f t="shared" si="18"/>
        <v>135.21622229009094</v>
      </c>
      <c r="AD10" s="31">
        <f t="shared" si="19"/>
        <v>83.226108625949436</v>
      </c>
      <c r="AE10" s="31">
        <f t="shared" si="20"/>
        <v>112.95198495039884</v>
      </c>
      <c r="AF10" s="31">
        <f t="shared" si="21"/>
        <v>51.990113664141504</v>
      </c>
      <c r="AG10" s="31">
        <f t="shared" si="22"/>
        <v>196.17809357634826</v>
      </c>
      <c r="AH10" s="48">
        <f t="shared" si="23"/>
        <v>0.26501487865620471</v>
      </c>
      <c r="AI10" s="46"/>
      <c r="AK10" s="46"/>
      <c r="AL10" s="46"/>
      <c r="AM10" s="46"/>
      <c r="AN10" s="46"/>
      <c r="AO10" s="46"/>
      <c r="AP10" s="46"/>
    </row>
    <row r="11" spans="1:42" x14ac:dyDescent="0.2">
      <c r="A11" s="31">
        <f t="shared" si="24"/>
        <v>6</v>
      </c>
      <c r="B11" s="31">
        <v>0.6</v>
      </c>
      <c r="C11" s="31">
        <v>0.3</v>
      </c>
      <c r="D11" s="43">
        <f>D10</f>
        <v>0.38800000000000001</v>
      </c>
      <c r="E11" s="43">
        <f>J$2*E10</f>
        <v>0.94089999999999996</v>
      </c>
      <c r="F11" s="43">
        <f t="shared" si="4"/>
        <v>97.297035453933574</v>
      </c>
      <c r="G11" s="43">
        <f t="shared" si="5"/>
        <v>102.40818112659072</v>
      </c>
      <c r="H11" s="43">
        <f t="shared" si="25"/>
        <v>0.5</v>
      </c>
      <c r="I11" s="43">
        <f t="shared" si="26"/>
        <v>0.5</v>
      </c>
      <c r="J11" s="44">
        <f t="shared" si="0"/>
        <v>0.27060677075626205</v>
      </c>
      <c r="K11" s="44">
        <f t="shared" si="6"/>
        <v>0.23758919323085581</v>
      </c>
      <c r="L11" s="44">
        <f t="shared" si="7"/>
        <v>0.2538806623659664</v>
      </c>
      <c r="M11" s="43">
        <f t="shared" si="8"/>
        <v>1.2427881879339622</v>
      </c>
      <c r="N11" s="43">
        <f t="shared" si="9"/>
        <v>1.2606762565220022</v>
      </c>
      <c r="O11" s="43">
        <f t="shared" si="1"/>
        <v>1.2416479361943713</v>
      </c>
      <c r="P11" s="43">
        <f t="shared" si="10"/>
        <v>1.2111504171826932</v>
      </c>
      <c r="Q11" s="33"/>
      <c r="R11" s="43">
        <f t="shared" si="11"/>
        <v>1.0485550477248011</v>
      </c>
      <c r="S11" s="43">
        <f t="shared" si="12"/>
        <v>1.2668062845229331</v>
      </c>
      <c r="T11" s="43">
        <f t="shared" si="2"/>
        <v>1.2081447581333022</v>
      </c>
      <c r="U11" s="48">
        <f t="shared" si="3"/>
        <v>0.27385855171401641</v>
      </c>
      <c r="V11" s="48">
        <f t="shared" si="13"/>
        <v>0.27385855171401641</v>
      </c>
      <c r="W11" s="33"/>
      <c r="X11" s="43">
        <f t="shared" si="14"/>
        <v>-1.3163874752800453E-2</v>
      </c>
      <c r="Y11" s="43">
        <f t="shared" si="15"/>
        <v>6.8314606868669081E-3</v>
      </c>
      <c r="Z11" s="43">
        <f t="shared" si="16"/>
        <v>1.3163874752800675E-2</v>
      </c>
      <c r="AA11" s="43">
        <f t="shared" si="17"/>
        <v>1.0649550251513373E-2</v>
      </c>
      <c r="AB11" s="45"/>
      <c r="AC11" s="31">
        <f t="shared" si="18"/>
        <v>134.10710737813542</v>
      </c>
      <c r="AD11" s="31">
        <f t="shared" si="19"/>
        <v>81.010399403657104</v>
      </c>
      <c r="AE11" s="31">
        <f t="shared" si="20"/>
        <v>112.87329581841459</v>
      </c>
      <c r="AF11" s="31">
        <f t="shared" si="21"/>
        <v>53.096707974478321</v>
      </c>
      <c r="AG11" s="31">
        <f t="shared" si="22"/>
        <v>193.88369522207171</v>
      </c>
      <c r="AH11" s="48">
        <f t="shared" si="23"/>
        <v>0.27385855171401641</v>
      </c>
      <c r="AI11" s="46"/>
      <c r="AK11" s="46"/>
      <c r="AL11" s="46"/>
      <c r="AM11" s="46"/>
      <c r="AN11" s="46"/>
      <c r="AO11" s="46"/>
      <c r="AP11" s="46"/>
    </row>
    <row r="12" spans="1:42" x14ac:dyDescent="0.2">
      <c r="A12" s="31">
        <f t="shared" si="24"/>
        <v>7</v>
      </c>
      <c r="B12" s="31">
        <v>0.6</v>
      </c>
      <c r="C12" s="31">
        <v>0.3</v>
      </c>
      <c r="D12" s="43">
        <f>D11*J$2</f>
        <v>0.37636000000000003</v>
      </c>
      <c r="E12" s="43">
        <f>E11</f>
        <v>0.94089999999999996</v>
      </c>
      <c r="F12" s="43">
        <f t="shared" si="4"/>
        <v>99.243817975055592</v>
      </c>
      <c r="G12" s="43">
        <f t="shared" si="5"/>
        <v>100.35913147048339</v>
      </c>
      <c r="H12" s="43">
        <f t="shared" si="25"/>
        <v>0.5</v>
      </c>
      <c r="I12" s="43">
        <f t="shared" si="26"/>
        <v>0.5</v>
      </c>
      <c r="J12" s="44">
        <f t="shared" si="0"/>
        <v>0.25753501736654827</v>
      </c>
      <c r="K12" s="44">
        <f t="shared" si="6"/>
        <v>0.29653047133192434</v>
      </c>
      <c r="L12" s="44">
        <f t="shared" si="7"/>
        <v>0.27673505319043601</v>
      </c>
      <c r="M12" s="43">
        <f t="shared" si="8"/>
        <v>1.2582108664529708</v>
      </c>
      <c r="N12" s="43">
        <f t="shared" si="9"/>
        <v>1.1954141352288137</v>
      </c>
      <c r="O12" s="43">
        <f t="shared" si="1"/>
        <v>1.2510465717375656</v>
      </c>
      <c r="P12" s="43">
        <f t="shared" si="10"/>
        <v>1.1999341283371725</v>
      </c>
      <c r="Q12" s="33"/>
      <c r="R12" s="43">
        <f t="shared" si="11"/>
        <v>1.0368226744477713</v>
      </c>
      <c r="S12" s="43">
        <f t="shared" si="12"/>
        <v>1.2387057910689292</v>
      </c>
      <c r="T12" s="43">
        <f t="shared" si="2"/>
        <v>1.1947132538634768</v>
      </c>
      <c r="U12" s="48">
        <f t="shared" si="3"/>
        <v>0.27959576675553821</v>
      </c>
      <c r="V12" s="48">
        <f t="shared" si="13"/>
        <v>0.27959576675553821</v>
      </c>
      <c r="W12" s="33"/>
      <c r="X12" s="43">
        <f t="shared" si="14"/>
        <v>1.5267992985273038E-2</v>
      </c>
      <c r="Y12" s="43">
        <f t="shared" si="15"/>
        <v>5.2530183997014923E-3</v>
      </c>
      <c r="Z12" s="43">
        <f t="shared" si="16"/>
        <v>-1.5267992985272927E-2</v>
      </c>
      <c r="AA12" s="43">
        <f t="shared" si="17"/>
        <v>-1.9552530008966729E-2</v>
      </c>
      <c r="AB12" s="45"/>
      <c r="AC12" s="31">
        <f t="shared" si="18"/>
        <v>131.77931013366975</v>
      </c>
      <c r="AD12" s="31">
        <f t="shared" si="19"/>
        <v>78.719244200840421</v>
      </c>
      <c r="AE12" s="31">
        <f t="shared" si="20"/>
        <v>111.05496643383596</v>
      </c>
      <c r="AF12" s="31">
        <f t="shared" si="21"/>
        <v>53.060065932829332</v>
      </c>
      <c r="AG12" s="31">
        <f t="shared" si="22"/>
        <v>189.77421063467636</v>
      </c>
      <c r="AH12" s="48">
        <f t="shared" si="23"/>
        <v>0.2795957667555381</v>
      </c>
      <c r="AI12" s="46"/>
      <c r="AK12" s="46"/>
      <c r="AL12" s="46"/>
      <c r="AM12" s="46"/>
      <c r="AN12" s="46"/>
      <c r="AO12" s="46"/>
      <c r="AP12" s="46"/>
    </row>
    <row r="13" spans="1:42" x14ac:dyDescent="0.2">
      <c r="A13" s="31">
        <f t="shared" si="24"/>
        <v>8</v>
      </c>
      <c r="B13" s="31">
        <v>0.6</v>
      </c>
      <c r="C13" s="31">
        <v>0.3</v>
      </c>
      <c r="D13" s="43">
        <f>D12</f>
        <v>0.37636000000000003</v>
      </c>
      <c r="E13" s="43">
        <f>E12</f>
        <v>0.94089999999999996</v>
      </c>
      <c r="F13" s="43">
        <f t="shared" si="4"/>
        <v>96.898562987527754</v>
      </c>
      <c r="G13" s="43">
        <f t="shared" si="5"/>
        <v>102.73074270458838</v>
      </c>
      <c r="H13" s="43">
        <f t="shared" si="25"/>
        <v>0.5</v>
      </c>
      <c r="I13" s="43">
        <f t="shared" si="26"/>
        <v>0.5</v>
      </c>
      <c r="J13" s="44">
        <f t="shared" si="0"/>
        <v>0.2931221060511644</v>
      </c>
      <c r="K13" s="44">
        <f t="shared" si="6"/>
        <v>0.25297002301810312</v>
      </c>
      <c r="L13" s="44">
        <f t="shared" si="7"/>
        <v>0.27272946370281659</v>
      </c>
      <c r="M13" s="43">
        <f t="shared" si="8"/>
        <v>1.2322328492391592</v>
      </c>
      <c r="N13" s="43">
        <f t="shared" si="9"/>
        <v>1.2185387697256265</v>
      </c>
      <c r="O13" s="43">
        <f t="shared" si="1"/>
        <v>1.2328221852966397</v>
      </c>
      <c r="P13" s="43">
        <f t="shared" si="10"/>
        <v>1.2000965991986206</v>
      </c>
      <c r="Q13" s="33"/>
      <c r="R13" s="43">
        <f t="shared" si="11"/>
        <v>1.0368226744477713</v>
      </c>
      <c r="S13" s="43">
        <f t="shared" si="12"/>
        <v>1.2439266050568563</v>
      </c>
      <c r="T13" s="43">
        <f t="shared" si="2"/>
        <v>1.1997486510597311</v>
      </c>
      <c r="U13" s="48">
        <f t="shared" si="3"/>
        <v>0.27959576675553799</v>
      </c>
      <c r="V13" s="48">
        <f t="shared" si="13"/>
        <v>0.27959576675553821</v>
      </c>
      <c r="W13" s="33"/>
      <c r="X13" s="43">
        <f t="shared" si="14"/>
        <v>-1.577008254125456E-2</v>
      </c>
      <c r="Y13" s="43">
        <f t="shared" si="15"/>
        <v>-6.9048120469573648E-3</v>
      </c>
      <c r="Z13" s="43">
        <f t="shared" si="16"/>
        <v>1.5770082541255004E-2</v>
      </c>
      <c r="AA13" s="43">
        <f t="shared" si="17"/>
        <v>1.5475576823968495E-2</v>
      </c>
      <c r="AB13" s="45"/>
      <c r="AC13" s="31">
        <f t="shared" si="18"/>
        <v>133.12809897673316</v>
      </c>
      <c r="AD13" s="31">
        <f t="shared" si="19"/>
        <v>79.860128582740984</v>
      </c>
      <c r="AE13" s="31">
        <f t="shared" si="20"/>
        <v>110.65767149742442</v>
      </c>
      <c r="AF13" s="31">
        <f t="shared" si="21"/>
        <v>53.267970393992172</v>
      </c>
      <c r="AG13" s="31">
        <f t="shared" si="22"/>
        <v>190.51780008016539</v>
      </c>
      <c r="AH13" s="48">
        <f t="shared" si="23"/>
        <v>0.27959576675553816</v>
      </c>
      <c r="AI13" s="46"/>
      <c r="AK13" s="46"/>
      <c r="AL13" s="46"/>
      <c r="AM13" s="46"/>
      <c r="AN13" s="46"/>
      <c r="AO13" s="46"/>
      <c r="AP13" s="46"/>
    </row>
    <row r="14" spans="1:42" x14ac:dyDescent="0.2">
      <c r="A14" s="31">
        <f t="shared" si="24"/>
        <v>9</v>
      </c>
      <c r="B14" s="31">
        <v>0.6</v>
      </c>
      <c r="C14" s="31">
        <v>0.3</v>
      </c>
      <c r="D14" s="43">
        <f>D13</f>
        <v>0.37636000000000003</v>
      </c>
      <c r="E14" s="43">
        <f>J$2*E13</f>
        <v>0.91267299999999996</v>
      </c>
      <c r="F14" s="43">
        <f t="shared" si="4"/>
        <v>99.256314550524621</v>
      </c>
      <c r="G14" s="43">
        <f t="shared" si="5"/>
        <v>100.23108159804804</v>
      </c>
      <c r="H14" s="43">
        <f t="shared" si="25"/>
        <v>0.5</v>
      </c>
      <c r="I14" s="43">
        <f t="shared" si="26"/>
        <v>0.5</v>
      </c>
      <c r="J14" s="44">
        <f t="shared" si="0"/>
        <v>0.24708436787398447</v>
      </c>
      <c r="K14" s="44">
        <f t="shared" si="6"/>
        <v>0.3145338767481034</v>
      </c>
      <c r="L14" s="44">
        <f t="shared" si="7"/>
        <v>0.27992112187286189</v>
      </c>
      <c r="M14" s="43">
        <f t="shared" si="8"/>
        <v>1.2525754027877476</v>
      </c>
      <c r="N14" s="43">
        <f t="shared" si="9"/>
        <v>1.1814648017553513</v>
      </c>
      <c r="O14" s="43">
        <f t="shared" si="1"/>
        <v>1.2464809914246897</v>
      </c>
      <c r="P14" s="43">
        <f t="shared" si="10"/>
        <v>1.1710230436496278</v>
      </c>
      <c r="Q14" s="33"/>
      <c r="R14" s="43">
        <f t="shared" si="11"/>
        <v>1.0668434095858668</v>
      </c>
      <c r="S14" s="43">
        <f t="shared" si="12"/>
        <v>1.2437632159549714</v>
      </c>
      <c r="T14" s="43">
        <f t="shared" si="2"/>
        <v>1.1658348402206302</v>
      </c>
      <c r="U14" s="48">
        <f t="shared" si="3"/>
        <v>0.28801325949889578</v>
      </c>
      <c r="V14" s="48">
        <f t="shared" si="13"/>
        <v>0.28801325949889556</v>
      </c>
      <c r="W14" s="33"/>
      <c r="X14" s="43">
        <f t="shared" si="14"/>
        <v>2.633081998682818E-2</v>
      </c>
      <c r="Y14" s="43">
        <f t="shared" si="15"/>
        <v>2.4093050822624473E-2</v>
      </c>
      <c r="Z14" s="43">
        <f t="shared" si="16"/>
        <v>-2.6330819986828069E-2</v>
      </c>
      <c r="AA14" s="43">
        <f t="shared" si="17"/>
        <v>-3.0644649510378486E-2</v>
      </c>
      <c r="AB14" s="45"/>
      <c r="AC14" s="31">
        <f t="shared" si="18"/>
        <v>128.83430847957075</v>
      </c>
      <c r="AD14" s="31">
        <f t="shared" si="19"/>
        <v>75.09976272060787</v>
      </c>
      <c r="AE14" s="31">
        <f t="shared" si="20"/>
        <v>111.46993150962925</v>
      </c>
      <c r="AF14" s="31">
        <f t="shared" si="21"/>
        <v>53.734545758962881</v>
      </c>
      <c r="AG14" s="31">
        <f t="shared" si="22"/>
        <v>186.56969423023713</v>
      </c>
      <c r="AH14" s="48">
        <f t="shared" si="23"/>
        <v>0.28801325949889556</v>
      </c>
      <c r="AI14" s="46"/>
      <c r="AK14" s="46"/>
      <c r="AL14" s="46"/>
      <c r="AM14" s="46"/>
      <c r="AN14" s="46"/>
      <c r="AO14" s="46"/>
      <c r="AP14" s="46"/>
    </row>
    <row r="15" spans="1:42" x14ac:dyDescent="0.2">
      <c r="A15" s="31">
        <f t="shared" si="24"/>
        <v>10</v>
      </c>
      <c r="B15" s="31">
        <v>0.6</v>
      </c>
      <c r="C15" s="31">
        <v>0.3</v>
      </c>
      <c r="D15" s="43">
        <f>D14*J$2</f>
        <v>0.36506920000000004</v>
      </c>
      <c r="E15" s="43">
        <f>E14</f>
        <v>0.91267299999999996</v>
      </c>
      <c r="F15" s="43">
        <f t="shared" si="4"/>
        <v>95.199272011057317</v>
      </c>
      <c r="G15" s="43">
        <f t="shared" si="5"/>
        <v>104.32796715804035</v>
      </c>
      <c r="H15" s="43">
        <f t="shared" si="25"/>
        <v>0.5</v>
      </c>
      <c r="I15" s="43">
        <f t="shared" si="26"/>
        <v>0.5</v>
      </c>
      <c r="J15" s="44">
        <f t="shared" si="0"/>
        <v>0.31467994971975632</v>
      </c>
      <c r="K15" s="44">
        <f t="shared" si="6"/>
        <v>0.24569267758385771</v>
      </c>
      <c r="L15" s="44">
        <f t="shared" si="7"/>
        <v>0.27925690914521284</v>
      </c>
      <c r="M15" s="43">
        <f t="shared" si="8"/>
        <v>1.2145021538383569</v>
      </c>
      <c r="N15" s="43">
        <f t="shared" si="9"/>
        <v>1.2026908807299272</v>
      </c>
      <c r="O15" s="43">
        <f t="shared" si="1"/>
        <v>1.2130348846530798</v>
      </c>
      <c r="P15" s="43">
        <f t="shared" si="10"/>
        <v>1.1681948858693474</v>
      </c>
      <c r="Q15" s="33"/>
      <c r="R15" s="43">
        <f t="shared" si="11"/>
        <v>1.0553924626344533</v>
      </c>
      <c r="S15" s="43">
        <f t="shared" si="12"/>
        <v>1.2304004021678654</v>
      </c>
      <c r="T15" s="43">
        <f t="shared" si="2"/>
        <v>1.1658226164478758</v>
      </c>
      <c r="U15" s="48">
        <f t="shared" si="3"/>
        <v>0.29373764941762648</v>
      </c>
      <c r="V15" s="48">
        <f t="shared" si="13"/>
        <v>0.29373764941762648</v>
      </c>
      <c r="W15" s="33"/>
      <c r="X15" s="43">
        <f t="shared" si="14"/>
        <v>-2.6944231242055916E-2</v>
      </c>
      <c r="Y15" s="43">
        <f t="shared" si="15"/>
        <v>-1.3014197399655814E-2</v>
      </c>
      <c r="Z15" s="43">
        <f t="shared" si="16"/>
        <v>2.6944231242055805E-2</v>
      </c>
      <c r="AA15" s="43">
        <f t="shared" si="17"/>
        <v>2.4858801467622982E-2</v>
      </c>
      <c r="AB15" s="45"/>
      <c r="AC15" s="31">
        <f t="shared" si="18"/>
        <v>129.97164084368924</v>
      </c>
      <c r="AD15" s="31">
        <f t="shared" si="19"/>
        <v>75.761939196206697</v>
      </c>
      <c r="AE15" s="31">
        <f t="shared" si="20"/>
        <v>108.78948536567836</v>
      </c>
      <c r="AF15" s="31">
        <f t="shared" si="21"/>
        <v>54.209701647482547</v>
      </c>
      <c r="AG15" s="31">
        <f t="shared" si="22"/>
        <v>184.55142456188506</v>
      </c>
      <c r="AH15" s="48">
        <f t="shared" si="23"/>
        <v>0.29373764941762653</v>
      </c>
      <c r="AI15" s="46"/>
      <c r="AK15" s="46"/>
      <c r="AL15" s="46"/>
      <c r="AM15" s="46"/>
      <c r="AN15" s="46"/>
      <c r="AO15" s="46"/>
      <c r="AP15" s="46"/>
    </row>
    <row r="16" spans="1:42" x14ac:dyDescent="0.2">
      <c r="A16" s="31">
        <f t="shared" si="24"/>
        <v>11</v>
      </c>
      <c r="B16" s="31">
        <v>0.6</v>
      </c>
      <c r="C16" s="31">
        <v>0.3</v>
      </c>
      <c r="D16" s="43">
        <f>D15</f>
        <v>0.36506920000000004</v>
      </c>
      <c r="E16" s="43">
        <f>E15</f>
        <v>0.91267299999999996</v>
      </c>
      <c r="F16" s="43">
        <f t="shared" si="4"/>
        <v>99.179200090789251</v>
      </c>
      <c r="G16" s="43">
        <f t="shared" si="5"/>
        <v>99.966402229839957</v>
      </c>
      <c r="H16" s="43">
        <f t="shared" si="25"/>
        <v>0.5</v>
      </c>
      <c r="I16" s="43">
        <f t="shared" si="26"/>
        <v>0.5</v>
      </c>
      <c r="J16" s="44">
        <f t="shared" si="0"/>
        <v>0.26092331301450389</v>
      </c>
      <c r="K16" s="44">
        <f t="shared" si="6"/>
        <v>0.33857622782267516</v>
      </c>
      <c r="L16" s="44">
        <f t="shared" si="7"/>
        <v>0.29858993655759503</v>
      </c>
      <c r="M16" s="43">
        <f t="shared" si="8"/>
        <v>1.2466242157954182</v>
      </c>
      <c r="N16" s="43">
        <f t="shared" si="9"/>
        <v>1.1375446205646955</v>
      </c>
      <c r="O16" s="43">
        <f t="shared" si="1"/>
        <v>1.2409530374275681</v>
      </c>
      <c r="P16" s="43">
        <f t="shared" si="10"/>
        <v>1.1597582000077999</v>
      </c>
      <c r="Q16" s="33"/>
      <c r="R16" s="43">
        <f t="shared" si="11"/>
        <v>1.0553924626344533</v>
      </c>
      <c r="S16" s="43">
        <f t="shared" si="12"/>
        <v>1.2207106307726783</v>
      </c>
      <c r="T16" s="43">
        <f t="shared" si="2"/>
        <v>1.1566414144417523</v>
      </c>
      <c r="U16" s="48">
        <f t="shared" si="3"/>
        <v>0.29373764941762648</v>
      </c>
      <c r="V16" s="48">
        <f t="shared" si="13"/>
        <v>0.29373764941762648</v>
      </c>
      <c r="W16" s="33"/>
      <c r="X16" s="43">
        <f t="shared" si="14"/>
        <v>2.9872255635468692E-2</v>
      </c>
      <c r="Y16" s="43">
        <f t="shared" si="15"/>
        <v>1.3072995411748334E-2</v>
      </c>
      <c r="Z16" s="43">
        <f t="shared" si="16"/>
        <v>-2.987225563546847E-2</v>
      </c>
      <c r="AA16" s="43">
        <f t="shared" si="17"/>
        <v>-3.2479419914054675E-2</v>
      </c>
      <c r="AB16" s="45"/>
      <c r="AC16" s="31">
        <f t="shared" si="18"/>
        <v>127.44390745609908</v>
      </c>
      <c r="AD16" s="31">
        <f t="shared" si="19"/>
        <v>73.703450691003113</v>
      </c>
      <c r="AE16" s="31">
        <f t="shared" si="20"/>
        <v>109.25047731803316</v>
      </c>
      <c r="AF16" s="31">
        <f t="shared" si="21"/>
        <v>53.740456765095971</v>
      </c>
      <c r="AG16" s="31">
        <f t="shared" si="22"/>
        <v>182.95392800903628</v>
      </c>
      <c r="AH16" s="48">
        <f t="shared" si="23"/>
        <v>0.29373764941762648</v>
      </c>
      <c r="AI16" s="46"/>
      <c r="AK16" s="46"/>
      <c r="AL16" s="46"/>
      <c r="AM16" s="46"/>
      <c r="AN16" s="46"/>
      <c r="AO16" s="46"/>
      <c r="AP16" s="46"/>
    </row>
    <row r="17" spans="1:42" x14ac:dyDescent="0.2">
      <c r="A17" s="31">
        <f t="shared" si="24"/>
        <v>12</v>
      </c>
      <c r="B17" s="31">
        <v>0.6</v>
      </c>
      <c r="C17" s="31">
        <v>0.3</v>
      </c>
      <c r="D17" s="43">
        <f>D16</f>
        <v>0.36506920000000004</v>
      </c>
      <c r="E17" s="43">
        <f>J$2*E16</f>
        <v>0.88529280999999993</v>
      </c>
      <c r="F17" s="43">
        <f t="shared" si="4"/>
        <v>94.512058381701323</v>
      </c>
      <c r="G17" s="43">
        <f t="shared" si="5"/>
        <v>104.67058783455604</v>
      </c>
      <c r="H17" s="43">
        <f t="shared" si="25"/>
        <v>0.5</v>
      </c>
      <c r="I17" s="43">
        <f t="shared" si="26"/>
        <v>0.5</v>
      </c>
      <c r="J17" s="44">
        <f t="shared" si="0"/>
        <v>0.31154953385535644</v>
      </c>
      <c r="K17" s="44">
        <f t="shared" si="6"/>
        <v>0.25144988395601708</v>
      </c>
      <c r="L17" s="44">
        <f t="shared" si="7"/>
        <v>0.28079507200781562</v>
      </c>
      <c r="M17" s="43">
        <f t="shared" si="8"/>
        <v>1.2049582175236433</v>
      </c>
      <c r="N17" s="43">
        <f t="shared" si="9"/>
        <v>1.1954695726875466</v>
      </c>
      <c r="O17" s="43">
        <f t="shared" si="1"/>
        <v>1.2054708616125711</v>
      </c>
      <c r="P17" s="43">
        <f t="shared" si="10"/>
        <v>1.1407500876490422</v>
      </c>
      <c r="Q17" s="33"/>
      <c r="R17" s="43">
        <f t="shared" si="11"/>
        <v>1.0851939430528776</v>
      </c>
      <c r="S17" s="43">
        <f t="shared" si="12"/>
        <v>1.2363530719420783</v>
      </c>
      <c r="T17" s="43">
        <f t="shared" si="2"/>
        <v>1.1392922710791755</v>
      </c>
      <c r="U17" s="48">
        <f t="shared" si="3"/>
        <v>0.30173656305932406</v>
      </c>
      <c r="V17" s="48">
        <f t="shared" si="13"/>
        <v>0.30173656305932384</v>
      </c>
      <c r="W17" s="33"/>
      <c r="X17" s="43">
        <f t="shared" si="14"/>
        <v>-2.3448951834199261E-2</v>
      </c>
      <c r="Y17" s="43">
        <f t="shared" si="15"/>
        <v>1.5687037784917202E-3</v>
      </c>
      <c r="Z17" s="43">
        <f t="shared" si="16"/>
        <v>2.3448951834198928E-2</v>
      </c>
      <c r="AA17" s="43">
        <f t="shared" si="17"/>
        <v>2.214103973622894E-2</v>
      </c>
      <c r="AB17" s="45"/>
      <c r="AC17" s="31">
        <f t="shared" si="18"/>
        <v>127.16756037216693</v>
      </c>
      <c r="AD17" s="31">
        <f t="shared" si="19"/>
        <v>72.440509332002108</v>
      </c>
      <c r="AE17" s="31">
        <f t="shared" si="20"/>
        <v>108.93310507284224</v>
      </c>
      <c r="AF17" s="31">
        <f t="shared" si="21"/>
        <v>54.727051040164824</v>
      </c>
      <c r="AG17" s="31">
        <f t="shared" si="22"/>
        <v>181.37361440484435</v>
      </c>
      <c r="AH17" s="48">
        <f t="shared" si="23"/>
        <v>0.30173656305932395</v>
      </c>
      <c r="AI17" s="46"/>
      <c r="AK17" s="46"/>
      <c r="AL17" s="46"/>
      <c r="AM17" s="46"/>
      <c r="AN17" s="46"/>
      <c r="AO17" s="46"/>
      <c r="AP17" s="46"/>
    </row>
    <row r="18" spans="1:42" x14ac:dyDescent="0.2">
      <c r="A18" s="31">
        <f t="shared" si="24"/>
        <v>13</v>
      </c>
      <c r="B18" s="31">
        <v>0.6</v>
      </c>
      <c r="C18" s="31">
        <v>0.3</v>
      </c>
      <c r="D18" s="43">
        <f>D17*J$2</f>
        <v>0.35411712400000001</v>
      </c>
      <c r="E18" s="43">
        <f>E17</f>
        <v>0.88529280999999993</v>
      </c>
      <c r="F18" s="43">
        <f t="shared" si="4"/>
        <v>97.954224203425071</v>
      </c>
      <c r="G18" s="43">
        <f t="shared" si="5"/>
        <v>100.85844443028543</v>
      </c>
      <c r="H18" s="43">
        <f t="shared" si="25"/>
        <v>0.5</v>
      </c>
      <c r="I18" s="43">
        <f t="shared" si="26"/>
        <v>0.5</v>
      </c>
      <c r="J18" s="44">
        <f t="shared" si="0"/>
        <v>0.27271198048903789</v>
      </c>
      <c r="K18" s="44">
        <f t="shared" si="6"/>
        <v>0.34239232942614484</v>
      </c>
      <c r="L18" s="44">
        <f t="shared" si="7"/>
        <v>0.30662382659042309</v>
      </c>
      <c r="M18" s="43">
        <f t="shared" si="8"/>
        <v>1.2344166378979748</v>
      </c>
      <c r="N18" s="43">
        <f t="shared" si="9"/>
        <v>1.114613567784323</v>
      </c>
      <c r="O18" s="43">
        <f t="shared" si="1"/>
        <v>1.2256155773577291</v>
      </c>
      <c r="P18" s="43">
        <f t="shared" si="10"/>
        <v>1.1285371141737586</v>
      </c>
      <c r="Q18" s="33"/>
      <c r="R18" s="43">
        <f t="shared" si="11"/>
        <v>1.0740277649082186</v>
      </c>
      <c r="S18" s="43">
        <f t="shared" si="12"/>
        <v>1.2056349801586981</v>
      </c>
      <c r="T18" s="43">
        <f t="shared" si="2"/>
        <v>1.1225361387763808</v>
      </c>
      <c r="U18" s="48">
        <f t="shared" si="3"/>
        <v>0.30743781129853165</v>
      </c>
      <c r="V18" s="48">
        <f t="shared" si="13"/>
        <v>0.30743781129853187</v>
      </c>
      <c r="W18" s="33"/>
      <c r="X18" s="43">
        <f t="shared" si="14"/>
        <v>2.6645342089381963E-2</v>
      </c>
      <c r="Y18" s="43">
        <f t="shared" si="15"/>
        <v>9.90845702891896E-3</v>
      </c>
      <c r="Z18" s="43">
        <f t="shared" si="16"/>
        <v>-2.6645342089381741E-2</v>
      </c>
      <c r="AA18" s="43">
        <f t="shared" si="17"/>
        <v>-3.1821137622983775E-2</v>
      </c>
      <c r="AB18" s="45"/>
      <c r="AC18" s="31">
        <f t="shared" si="18"/>
        <v>123.9765238404843</v>
      </c>
      <c r="AD18" s="31">
        <f t="shared" si="19"/>
        <v>69.584064185407584</v>
      </c>
      <c r="AE18" s="31">
        <f t="shared" si="20"/>
        <v>107.33776408723753</v>
      </c>
      <c r="AF18" s="31">
        <f t="shared" si="21"/>
        <v>54.392459655076721</v>
      </c>
      <c r="AG18" s="31">
        <f t="shared" si="22"/>
        <v>176.92182827264512</v>
      </c>
      <c r="AH18" s="48">
        <f t="shared" si="23"/>
        <v>0.30743781129853182</v>
      </c>
      <c r="AI18" s="46"/>
      <c r="AK18" s="46"/>
      <c r="AL18" s="46"/>
      <c r="AM18" s="46"/>
      <c r="AN18" s="46"/>
      <c r="AO18" s="46"/>
      <c r="AP18" s="46"/>
    </row>
    <row r="19" spans="1:42" x14ac:dyDescent="0.2">
      <c r="A19" s="31">
        <f t="shared" si="24"/>
        <v>14</v>
      </c>
      <c r="B19" s="31">
        <v>0.6</v>
      </c>
      <c r="C19" s="31">
        <v>0.3</v>
      </c>
      <c r="D19" s="43">
        <f>D18</f>
        <v>0.35411712400000001</v>
      </c>
      <c r="E19" s="43">
        <f>E18</f>
        <v>0.88529280999999993</v>
      </c>
      <c r="F19" s="43">
        <f t="shared" si="4"/>
        <v>93.817980582875961</v>
      </c>
      <c r="G19" s="43">
        <f t="shared" si="5"/>
        <v>105.11732250058603</v>
      </c>
      <c r="H19" s="43">
        <f t="shared" si="25"/>
        <v>0.5</v>
      </c>
      <c r="I19" s="43">
        <f t="shared" si="26"/>
        <v>0.5</v>
      </c>
      <c r="J19" s="44">
        <f t="shared" si="0"/>
        <v>0.33662733920652377</v>
      </c>
      <c r="K19" s="44">
        <f t="shared" si="6"/>
        <v>0.26169219819449396</v>
      </c>
      <c r="L19" s="44">
        <f t="shared" si="7"/>
        <v>0.29807920965500578</v>
      </c>
      <c r="M19" s="43">
        <f t="shared" si="8"/>
        <v>1.193806202698404</v>
      </c>
      <c r="N19" s="43">
        <f t="shared" si="9"/>
        <v>1.1594305374736189</v>
      </c>
      <c r="O19" s="43">
        <f t="shared" si="1"/>
        <v>1.1962719285764023</v>
      </c>
      <c r="P19" s="43">
        <f t="shared" si="10"/>
        <v>1.1310938069450203</v>
      </c>
      <c r="Q19" s="33"/>
      <c r="R19" s="43">
        <f t="shared" si="11"/>
        <v>1.0740277649082186</v>
      </c>
      <c r="S19" s="43">
        <f t="shared" si="12"/>
        <v>1.2158407292122921</v>
      </c>
      <c r="T19" s="43">
        <f t="shared" si="2"/>
        <v>1.1320384527640142</v>
      </c>
      <c r="U19" s="48">
        <f t="shared" si="3"/>
        <v>0.30743781129853187</v>
      </c>
      <c r="V19" s="48">
        <f t="shared" si="13"/>
        <v>0.30743781129853165</v>
      </c>
      <c r="W19" s="33"/>
      <c r="X19" s="43">
        <f t="shared" si="14"/>
        <v>-2.8839848191644535E-2</v>
      </c>
      <c r="Y19" s="43">
        <f t="shared" si="15"/>
        <v>-1.2953460705419695E-2</v>
      </c>
      <c r="Z19" s="43">
        <f t="shared" si="16"/>
        <v>2.8839848191644757E-2</v>
      </c>
      <c r="AA19" s="43">
        <f t="shared" si="17"/>
        <v>2.9699095457469404E-2</v>
      </c>
      <c r="AB19" s="45"/>
      <c r="AC19" s="31">
        <f t="shared" si="18"/>
        <v>126.28216327971589</v>
      </c>
      <c r="AD19" s="31">
        <f t="shared" si="19"/>
        <v>71.478132365431094</v>
      </c>
      <c r="AE19" s="31">
        <f t="shared" si="20"/>
        <v>106.78240976765198</v>
      </c>
      <c r="AF19" s="31">
        <f t="shared" si="21"/>
        <v>54.804030914284795</v>
      </c>
      <c r="AG19" s="31">
        <f t="shared" si="22"/>
        <v>178.26054213308308</v>
      </c>
      <c r="AH19" s="48">
        <f t="shared" si="23"/>
        <v>0.30743781129853193</v>
      </c>
      <c r="AI19" s="46"/>
      <c r="AK19" s="46"/>
      <c r="AL19" s="46"/>
      <c r="AM19" s="46"/>
      <c r="AN19" s="46"/>
      <c r="AO19" s="46"/>
      <c r="AP19" s="46"/>
    </row>
    <row r="20" spans="1:42" x14ac:dyDescent="0.2">
      <c r="A20" s="31">
        <f t="shared" si="24"/>
        <v>15</v>
      </c>
      <c r="B20" s="31">
        <v>0.6</v>
      </c>
      <c r="C20" s="31">
        <v>0.3</v>
      </c>
      <c r="D20" s="43">
        <f>D19</f>
        <v>0.35411712400000001</v>
      </c>
      <c r="E20" s="43">
        <f>J$2*E19</f>
        <v>0.8587340256999999</v>
      </c>
      <c r="F20" s="43">
        <f t="shared" si="4"/>
        <v>98.078320327167617</v>
      </c>
      <c r="G20" s="43">
        <f t="shared" si="5"/>
        <v>100.34387178164664</v>
      </c>
      <c r="H20" s="43">
        <f t="shared" si="25"/>
        <v>0.5</v>
      </c>
      <c r="I20" s="43">
        <f t="shared" si="26"/>
        <v>0.5</v>
      </c>
      <c r="J20" s="44">
        <f t="shared" si="0"/>
        <v>0.25830294980682389</v>
      </c>
      <c r="K20" s="44">
        <f t="shared" si="6"/>
        <v>0.36456826471578596</v>
      </c>
      <c r="L20" s="44">
        <f t="shared" si="7"/>
        <v>0.30928294397189604</v>
      </c>
      <c r="M20" s="43">
        <f t="shared" si="8"/>
        <v>1.2317967601418529</v>
      </c>
      <c r="N20" s="43">
        <f t="shared" si="9"/>
        <v>1.0993876344633264</v>
      </c>
      <c r="O20" s="43">
        <f t="shared" si="1"/>
        <v>1.2225220655091382</v>
      </c>
      <c r="P20" s="43">
        <f t="shared" si="10"/>
        <v>1.1018660946495884</v>
      </c>
      <c r="Q20" s="33"/>
      <c r="R20" s="43">
        <f t="shared" si="11"/>
        <v>1.1035781059335834</v>
      </c>
      <c r="S20" s="43">
        <f t="shared" si="12"/>
        <v>1.208345355614731</v>
      </c>
      <c r="T20" s="43">
        <f t="shared" si="2"/>
        <v>1.0949341502136078</v>
      </c>
      <c r="U20" s="48">
        <f t="shared" si="3"/>
        <v>0.31502737270433023</v>
      </c>
      <c r="V20" s="48">
        <f t="shared" si="13"/>
        <v>0.31502737270433001</v>
      </c>
      <c r="W20" s="33"/>
      <c r="X20" s="43">
        <f t="shared" si="14"/>
        <v>4.0514880913931295E-2</v>
      </c>
      <c r="Y20" s="43">
        <f t="shared" si="15"/>
        <v>2.8448777549664239E-2</v>
      </c>
      <c r="Z20" s="43">
        <f t="shared" si="16"/>
        <v>-4.0514880913931406E-2</v>
      </c>
      <c r="AA20" s="43">
        <f t="shared" si="17"/>
        <v>-4.6551093086128148E-2</v>
      </c>
      <c r="AB20" s="45"/>
      <c r="AC20" s="31">
        <f t="shared" si="18"/>
        <v>120.89990969038539</v>
      </c>
      <c r="AD20" s="31">
        <f t="shared" si="19"/>
        <v>66.188719938872026</v>
      </c>
      <c r="AE20" s="31">
        <f t="shared" si="20"/>
        <v>107.48250514182196</v>
      </c>
      <c r="AF20" s="31">
        <f t="shared" si="21"/>
        <v>54.711189751513359</v>
      </c>
      <c r="AG20" s="31">
        <f t="shared" si="22"/>
        <v>173.671225080694</v>
      </c>
      <c r="AH20" s="48">
        <f t="shared" si="23"/>
        <v>0.3150273727043299</v>
      </c>
      <c r="AI20" s="46"/>
      <c r="AK20" s="46"/>
      <c r="AL20" s="46"/>
      <c r="AM20" s="46"/>
      <c r="AN20" s="46"/>
      <c r="AO20" s="46"/>
      <c r="AP20" s="46"/>
    </row>
    <row r="21" spans="1:42" x14ac:dyDescent="0.2">
      <c r="A21" s="31">
        <f t="shared" si="24"/>
        <v>16</v>
      </c>
      <c r="B21" s="31">
        <v>0.6</v>
      </c>
      <c r="C21" s="31">
        <v>0.3</v>
      </c>
      <c r="D21" s="43">
        <f>D20*J$2</f>
        <v>0.34349361027999997</v>
      </c>
      <c r="E21" s="43">
        <f>E20</f>
        <v>0.8587340256999999</v>
      </c>
      <c r="F21" s="43">
        <f t="shared" si="4"/>
        <v>91.762392228410647</v>
      </c>
      <c r="G21" s="43">
        <f t="shared" si="5"/>
        <v>106.80569410088772</v>
      </c>
      <c r="H21" s="43">
        <f t="shared" si="25"/>
        <v>0.5</v>
      </c>
      <c r="I21" s="43">
        <f t="shared" si="26"/>
        <v>0.5</v>
      </c>
      <c r="J21" s="44">
        <f t="shared" si="0"/>
        <v>0.36236949583281541</v>
      </c>
      <c r="K21" s="44">
        <f t="shared" si="6"/>
        <v>0.24887030239310115</v>
      </c>
      <c r="L21" s="44">
        <f t="shared" si="7"/>
        <v>0.30315324191046433</v>
      </c>
      <c r="M21" s="43">
        <f t="shared" si="8"/>
        <v>1.1749203091024913</v>
      </c>
      <c r="N21" s="43">
        <f t="shared" si="9"/>
        <v>1.1483931045216635</v>
      </c>
      <c r="O21" s="43">
        <f t="shared" si="1"/>
        <v>1.1756853495248172</v>
      </c>
      <c r="P21" s="43">
        <f t="shared" si="10"/>
        <v>1.101891922060015</v>
      </c>
      <c r="Q21" s="33"/>
      <c r="R21" s="43">
        <f t="shared" si="11"/>
        <v>1.0926989344012892</v>
      </c>
      <c r="S21" s="43">
        <f t="shared" si="12"/>
        <v>1.2033958245375775</v>
      </c>
      <c r="T21" s="43">
        <f t="shared" si="2"/>
        <v>1.1013059376661161</v>
      </c>
      <c r="U21" s="48">
        <f t="shared" si="3"/>
        <v>0.32069569628838401</v>
      </c>
      <c r="V21" s="48">
        <f t="shared" si="13"/>
        <v>0.32069569628838401</v>
      </c>
      <c r="W21" s="33"/>
      <c r="X21" s="43">
        <f t="shared" si="14"/>
        <v>-4.346563403208914E-2</v>
      </c>
      <c r="Y21" s="43">
        <f t="shared" si="15"/>
        <v>-2.0920467795465192E-2</v>
      </c>
      <c r="Z21" s="43">
        <f t="shared" si="16"/>
        <v>4.346563403208914E-2</v>
      </c>
      <c r="AA21" s="43">
        <f t="shared" si="17"/>
        <v>4.2910720646419209E-2</v>
      </c>
      <c r="AB21" s="45"/>
      <c r="AC21" s="31">
        <f t="shared" si="18"/>
        <v>123.23747905740423</v>
      </c>
      <c r="AD21" s="31">
        <f t="shared" si="19"/>
        <v>67.861083714461458</v>
      </c>
      <c r="AE21" s="31">
        <f t="shared" si="20"/>
        <v>104.8147456897031</v>
      </c>
      <c r="AF21" s="31">
        <f t="shared" si="21"/>
        <v>55.376395342942772</v>
      </c>
      <c r="AG21" s="31">
        <f t="shared" si="22"/>
        <v>172.67582940416457</v>
      </c>
      <c r="AH21" s="48">
        <f t="shared" si="23"/>
        <v>0.32069569628838401</v>
      </c>
      <c r="AI21" s="46"/>
      <c r="AK21" s="46"/>
      <c r="AL21" s="46"/>
      <c r="AM21" s="46"/>
      <c r="AN21" s="46"/>
      <c r="AO21" s="46"/>
      <c r="AP21" s="46"/>
    </row>
    <row r="22" spans="1:42" x14ac:dyDescent="0.2">
      <c r="A22" s="31">
        <f t="shared" si="24"/>
        <v>17</v>
      </c>
      <c r="B22" s="31">
        <v>0.6</v>
      </c>
      <c r="C22" s="31">
        <v>0.3</v>
      </c>
      <c r="D22" s="43">
        <f>D21</f>
        <v>0.34349361027999997</v>
      </c>
      <c r="E22" s="43">
        <f>E21</f>
        <v>0.8587340256999999</v>
      </c>
      <c r="F22" s="43">
        <f t="shared" si="4"/>
        <v>98.073856477060772</v>
      </c>
      <c r="G22" s="43">
        <f t="shared" si="5"/>
        <v>99.459543858944642</v>
      </c>
      <c r="H22" s="43">
        <f t="shared" si="25"/>
        <v>0.5</v>
      </c>
      <c r="I22" s="43">
        <f t="shared" si="26"/>
        <v>0.5</v>
      </c>
      <c r="J22" s="44">
        <f t="shared" si="0"/>
        <v>0.26561583149547441</v>
      </c>
      <c r="K22" s="44">
        <f t="shared" si="6"/>
        <v>0.39475192188331509</v>
      </c>
      <c r="L22" s="44">
        <f t="shared" si="7"/>
        <v>0.32704969912701132</v>
      </c>
      <c r="M22" s="43">
        <f t="shared" si="8"/>
        <v>1.2291093674769844</v>
      </c>
      <c r="N22" s="43">
        <f t="shared" si="9"/>
        <v>1.0559925369100647</v>
      </c>
      <c r="O22" s="43">
        <f t="shared" si="1"/>
        <v>1.2193317014889706</v>
      </c>
      <c r="P22" s="43">
        <f t="shared" si="10"/>
        <v>1.0910221941569989</v>
      </c>
      <c r="Q22" s="33"/>
      <c r="R22" s="43">
        <f t="shared" si="11"/>
        <v>1.0926989344012892</v>
      </c>
      <c r="S22" s="43">
        <f t="shared" si="12"/>
        <v>1.1860649382494743</v>
      </c>
      <c r="T22" s="43">
        <f t="shared" si="2"/>
        <v>1.0854453142661316</v>
      </c>
      <c r="U22" s="48">
        <f t="shared" si="3"/>
        <v>0.32069569628838401</v>
      </c>
      <c r="V22" s="48">
        <f t="shared" si="13"/>
        <v>0.32069569628838424</v>
      </c>
      <c r="W22" s="33"/>
      <c r="X22" s="43">
        <f t="shared" si="14"/>
        <v>4.8540691497944932E-2</v>
      </c>
      <c r="Y22" s="43">
        <f t="shared" si="15"/>
        <v>1.9933582465640809E-2</v>
      </c>
      <c r="Z22" s="43">
        <f t="shared" si="16"/>
        <v>-4.8540691497944821E-2</v>
      </c>
      <c r="AA22" s="43">
        <f t="shared" si="17"/>
        <v>-5.3404180355441033E-2</v>
      </c>
      <c r="AB22" s="45"/>
      <c r="AC22" s="31">
        <f t="shared" si="18"/>
        <v>119.09703752766541</v>
      </c>
      <c r="AD22" s="31">
        <f t="shared" si="19"/>
        <v>64.636660663691018</v>
      </c>
      <c r="AE22" s="31">
        <f t="shared" si="20"/>
        <v>105.18282083942574</v>
      </c>
      <c r="AF22" s="31">
        <f t="shared" si="21"/>
        <v>54.460376863974389</v>
      </c>
      <c r="AG22" s="31">
        <f t="shared" si="22"/>
        <v>169.81948150311678</v>
      </c>
      <c r="AH22" s="48">
        <f t="shared" si="23"/>
        <v>0.32069569628838401</v>
      </c>
      <c r="AI22" s="46"/>
      <c r="AK22" s="46"/>
      <c r="AL22" s="46"/>
      <c r="AM22" s="46"/>
      <c r="AN22" s="46"/>
      <c r="AO22" s="46"/>
      <c r="AP22" s="46"/>
    </row>
    <row r="23" spans="1:42" x14ac:dyDescent="0.2">
      <c r="A23" s="31">
        <f t="shared" si="24"/>
        <v>18</v>
      </c>
      <c r="B23" s="31">
        <v>0.6</v>
      </c>
      <c r="C23" s="31">
        <v>0.3</v>
      </c>
      <c r="D23" s="43">
        <f>D22</f>
        <v>0.34349361027999997</v>
      </c>
      <c r="E23" s="43">
        <f>J$2*E22</f>
        <v>0.83297200492899992</v>
      </c>
      <c r="F23" s="43">
        <f t="shared" si="4"/>
        <v>90.398942593869037</v>
      </c>
      <c r="G23" s="43">
        <f t="shared" si="5"/>
        <v>107.24289674624011</v>
      </c>
      <c r="H23" s="43">
        <f t="shared" si="25"/>
        <v>0.5</v>
      </c>
      <c r="I23" s="43">
        <f t="shared" si="26"/>
        <v>0.5</v>
      </c>
      <c r="J23" s="44">
        <f t="shared" si="0"/>
        <v>0.36546034603665545</v>
      </c>
      <c r="K23" s="44">
        <f t="shared" si="6"/>
        <v>0.2460168676909249</v>
      </c>
      <c r="L23" s="44">
        <f t="shared" si="7"/>
        <v>0.30300706005106437</v>
      </c>
      <c r="M23" s="43">
        <f t="shared" si="8"/>
        <v>1.1628844844800765</v>
      </c>
      <c r="N23" s="43">
        <f t="shared" si="9"/>
        <v>1.146682978880796</v>
      </c>
      <c r="O23" s="43">
        <f t="shared" si="1"/>
        <v>1.1657611033661479</v>
      </c>
      <c r="P23" s="43">
        <f t="shared" si="10"/>
        <v>1.0768607448998122</v>
      </c>
      <c r="Q23" s="33"/>
      <c r="R23" s="43">
        <f t="shared" si="11"/>
        <v>1.1219679591961504</v>
      </c>
      <c r="S23" s="43">
        <f t="shared" si="12"/>
        <v>1.2090003753325471</v>
      </c>
      <c r="T23" s="43">
        <f t="shared" si="2"/>
        <v>1.0775712135297983</v>
      </c>
      <c r="U23" s="48">
        <f t="shared" si="3"/>
        <v>0.32788653711932603</v>
      </c>
      <c r="V23" s="48">
        <f t="shared" si="13"/>
        <v>0.32788653711932603</v>
      </c>
      <c r="W23" s="33"/>
      <c r="X23" s="43">
        <f t="shared" si="14"/>
        <v>-4.5737897967426222E-2</v>
      </c>
      <c r="Y23" s="43">
        <f t="shared" si="15"/>
        <v>-1.0343340336475104E-2</v>
      </c>
      <c r="Z23" s="43">
        <f t="shared" si="16"/>
        <v>4.5737897967426333E-2</v>
      </c>
      <c r="AA23" s="43">
        <f t="shared" si="17"/>
        <v>4.642783301725717E-2</v>
      </c>
      <c r="AB23" s="45"/>
      <c r="AC23" s="31">
        <f t="shared" si="18"/>
        <v>120.38178987417189</v>
      </c>
      <c r="AD23" s="31">
        <f t="shared" si="19"/>
        <v>64.859975700800291</v>
      </c>
      <c r="AE23" s="31">
        <f t="shared" si="20"/>
        <v>104.47242404077799</v>
      </c>
      <c r="AF23" s="31">
        <f t="shared" si="21"/>
        <v>55.521814173371595</v>
      </c>
      <c r="AG23" s="31">
        <f t="shared" si="22"/>
        <v>169.33239974157829</v>
      </c>
      <c r="AH23" s="48">
        <f t="shared" si="23"/>
        <v>0.32788653711932625</v>
      </c>
      <c r="AI23" s="46"/>
      <c r="AK23" s="46"/>
      <c r="AL23" s="46"/>
      <c r="AM23" s="46"/>
      <c r="AN23" s="46"/>
      <c r="AO23" s="46"/>
      <c r="AP23" s="46"/>
    </row>
    <row r="24" spans="1:42" x14ac:dyDescent="0.2">
      <c r="A24" s="31">
        <f t="shared" si="24"/>
        <v>19</v>
      </c>
      <c r="B24" s="31">
        <v>0.6</v>
      </c>
      <c r="C24" s="31">
        <v>0.3</v>
      </c>
      <c r="D24" s="43">
        <f>D23*J$2</f>
        <v>0.33318880197159995</v>
      </c>
      <c r="E24" s="43">
        <f>E23</f>
        <v>0.83297200492899992</v>
      </c>
      <c r="F24" s="43">
        <f t="shared" si="4"/>
        <v>96.942266464034802</v>
      </c>
      <c r="G24" s="43">
        <f t="shared" si="5"/>
        <v>99.480361189402871</v>
      </c>
      <c r="H24" s="43">
        <f t="shared" si="25"/>
        <v>0.5</v>
      </c>
      <c r="I24" s="43">
        <f t="shared" si="26"/>
        <v>0.5</v>
      </c>
      <c r="J24" s="44">
        <f t="shared" si="0"/>
        <v>0.26973477073744401</v>
      </c>
      <c r="K24" s="44">
        <f t="shared" si="6"/>
        <v>0.40715990315361172</v>
      </c>
      <c r="L24" s="44">
        <f t="shared" si="7"/>
        <v>0.33491980424059897</v>
      </c>
      <c r="M24" s="43">
        <f t="shared" si="8"/>
        <v>1.2216361740480757</v>
      </c>
      <c r="N24" s="43">
        <f t="shared" si="9"/>
        <v>1.0297616132999279</v>
      </c>
      <c r="O24" s="43">
        <f t="shared" si="1"/>
        <v>1.2074806486365861</v>
      </c>
      <c r="P24" s="43">
        <f t="shared" si="10"/>
        <v>1.0617580348152758</v>
      </c>
      <c r="Q24" s="33"/>
      <c r="R24" s="43">
        <f t="shared" si="11"/>
        <v>1.1113769714182906</v>
      </c>
      <c r="S24" s="43">
        <f t="shared" si="12"/>
        <v>1.1698506550919414</v>
      </c>
      <c r="T24" s="43">
        <f t="shared" si="2"/>
        <v>1.0526137261950184</v>
      </c>
      <c r="U24" s="48">
        <f t="shared" si="3"/>
        <v>0.33351274611181703</v>
      </c>
      <c r="V24" s="48">
        <f t="shared" si="13"/>
        <v>0.33351274611181703</v>
      </c>
      <c r="W24" s="33"/>
      <c r="X24" s="43">
        <f t="shared" si="14"/>
        <v>5.133751946108922E-2</v>
      </c>
      <c r="Y24" s="43">
        <f t="shared" si="15"/>
        <v>1.8573579007687746E-2</v>
      </c>
      <c r="Z24" s="43">
        <f t="shared" si="16"/>
        <v>-5.1337519461088998E-2</v>
      </c>
      <c r="AA24" s="43">
        <f t="shared" si="17"/>
        <v>-5.9507801402977956E-2</v>
      </c>
      <c r="AB24" s="45"/>
      <c r="AC24" s="31">
        <f t="shared" si="18"/>
        <v>115.16443353456135</v>
      </c>
      <c r="AD24" s="31">
        <f t="shared" si="19"/>
        <v>60.611831753976581</v>
      </c>
      <c r="AE24" s="31">
        <f t="shared" si="20"/>
        <v>102.95793406929096</v>
      </c>
      <c r="AF24" s="31">
        <f t="shared" si="21"/>
        <v>54.552601780584773</v>
      </c>
      <c r="AG24" s="31">
        <f t="shared" si="22"/>
        <v>163.56976582326755</v>
      </c>
      <c r="AH24" s="48">
        <f t="shared" si="23"/>
        <v>0.33351274611181692</v>
      </c>
      <c r="AI24" s="46"/>
      <c r="AK24" s="46"/>
      <c r="AL24" s="46"/>
      <c r="AM24" s="46"/>
      <c r="AN24" s="46"/>
      <c r="AO24" s="46"/>
      <c r="AP24" s="46"/>
    </row>
    <row r="25" spans="1:42" x14ac:dyDescent="0.2">
      <c r="A25" s="31">
        <f t="shared" si="24"/>
        <v>20</v>
      </c>
      <c r="B25" s="31">
        <v>0.6</v>
      </c>
      <c r="C25" s="31">
        <v>0.3</v>
      </c>
      <c r="D25" s="43">
        <f>D24</f>
        <v>0.33318880197159995</v>
      </c>
      <c r="E25" s="43">
        <f>E24</f>
        <v>0.83297200492899992</v>
      </c>
      <c r="F25" s="43">
        <f t="shared" si="4"/>
        <v>88.868950357875505</v>
      </c>
      <c r="G25" s="43">
        <f t="shared" si="5"/>
        <v>107.76504888581557</v>
      </c>
      <c r="H25" s="43">
        <f t="shared" si="25"/>
        <v>0.5</v>
      </c>
      <c r="I25" s="43">
        <f t="shared" si="26"/>
        <v>0.5</v>
      </c>
      <c r="J25" s="44">
        <f t="shared" si="0"/>
        <v>0.39921100932838827</v>
      </c>
      <c r="K25" s="44">
        <f t="shared" si="6"/>
        <v>0.24620003180905181</v>
      </c>
      <c r="L25" s="44">
        <f t="shared" si="7"/>
        <v>0.31828043144696361</v>
      </c>
      <c r="M25" s="43">
        <f t="shared" si="8"/>
        <v>1.1485185549694215</v>
      </c>
      <c r="N25" s="43">
        <f t="shared" si="9"/>
        <v>1.1192157976060337</v>
      </c>
      <c r="O25" s="43">
        <f t="shared" si="1"/>
        <v>1.1542418120969413</v>
      </c>
      <c r="P25" s="43">
        <f t="shared" si="10"/>
        <v>1.0687210868384349</v>
      </c>
      <c r="Q25" s="33"/>
      <c r="R25" s="43">
        <f t="shared" si="11"/>
        <v>1.1113769714182906</v>
      </c>
      <c r="S25" s="43">
        <f t="shared" si="12"/>
        <v>1.1915686451828527</v>
      </c>
      <c r="T25" s="43">
        <f t="shared" si="2"/>
        <v>1.0721552414949043</v>
      </c>
      <c r="U25" s="48">
        <f t="shared" si="3"/>
        <v>0.3335127461118168</v>
      </c>
      <c r="V25" s="48">
        <f t="shared" si="13"/>
        <v>0.33351274611181703</v>
      </c>
      <c r="W25" s="33"/>
      <c r="X25" s="43">
        <f t="shared" si="14"/>
        <v>-5.7840152301453673E-2</v>
      </c>
      <c r="Y25" s="43">
        <f t="shared" si="15"/>
        <v>-2.7371802423016178E-2</v>
      </c>
      <c r="Z25" s="43">
        <f t="shared" si="16"/>
        <v>5.7840152301453562E-2</v>
      </c>
      <c r="AA25" s="43">
        <f t="shared" si="17"/>
        <v>6.1239342913077977E-2</v>
      </c>
      <c r="AB25" s="45"/>
      <c r="AC25" s="31">
        <f t="shared" si="18"/>
        <v>119.3754079339036</v>
      </c>
      <c r="AD25" s="31">
        <f t="shared" si="19"/>
        <v>63.994484660963565</v>
      </c>
      <c r="AE25" s="31">
        <f t="shared" si="20"/>
        <v>102.05890885573407</v>
      </c>
      <c r="AF25" s="31">
        <f t="shared" si="21"/>
        <v>55.380923272940038</v>
      </c>
      <c r="AG25" s="31">
        <f t="shared" si="22"/>
        <v>166.05339351669764</v>
      </c>
      <c r="AH25" s="48">
        <f t="shared" si="23"/>
        <v>0.33351274611181714</v>
      </c>
      <c r="AI25" s="46"/>
      <c r="AK25" s="46"/>
      <c r="AL25" s="46"/>
      <c r="AM25" s="46"/>
      <c r="AN25" s="46"/>
      <c r="AO25" s="46"/>
      <c r="AP25" s="46"/>
    </row>
    <row r="26" spans="1:42" x14ac:dyDescent="0.2">
      <c r="A26" s="31">
        <f t="shared" si="24"/>
        <v>21</v>
      </c>
      <c r="B26" s="31">
        <v>0.6</v>
      </c>
      <c r="C26" s="31">
        <v>0.3</v>
      </c>
      <c r="D26" s="43">
        <f>D25</f>
        <v>0.33318880197159995</v>
      </c>
      <c r="E26" s="43">
        <f>J$2*E25</f>
        <v>0.80798284478112992</v>
      </c>
      <c r="F26" s="43">
        <f t="shared" si="4"/>
        <v>97.1092928868933</v>
      </c>
      <c r="G26" s="43">
        <f t="shared" si="5"/>
        <v>97.772572189518314</v>
      </c>
      <c r="H26" s="43">
        <f t="shared" si="25"/>
        <v>0.5</v>
      </c>
      <c r="I26" s="43">
        <f t="shared" si="26"/>
        <v>0.5</v>
      </c>
      <c r="J26" s="44">
        <f t="shared" si="0"/>
        <v>0.24633016605130509</v>
      </c>
      <c r="K26" s="44">
        <f t="shared" si="6"/>
        <v>0.44165366144205764</v>
      </c>
      <c r="L26" s="44">
        <f t="shared" si="7"/>
        <v>0.336895281047213</v>
      </c>
      <c r="M26" s="43">
        <f t="shared" si="8"/>
        <v>1.2251018921220815</v>
      </c>
      <c r="N26" s="43">
        <f t="shared" si="9"/>
        <v>1.0102859912372475</v>
      </c>
      <c r="O26" s="43">
        <f t="shared" si="1"/>
        <v>1.2077099199992496</v>
      </c>
      <c r="P26" s="43">
        <f t="shared" si="10"/>
        <v>1.0369995121692541</v>
      </c>
      <c r="Q26" s="33"/>
      <c r="R26" s="43">
        <f t="shared" si="11"/>
        <v>1.1403363696771223</v>
      </c>
      <c r="S26" s="43">
        <f t="shared" si="12"/>
        <v>1.1690486133503259</v>
      </c>
      <c r="T26" s="43">
        <f t="shared" si="2"/>
        <v>1.0251787493907025</v>
      </c>
      <c r="U26" s="48">
        <f t="shared" si="3"/>
        <v>0.34031668116115976</v>
      </c>
      <c r="V26" s="48">
        <f t="shared" si="13"/>
        <v>0.34031668116115976</v>
      </c>
      <c r="W26" s="33"/>
      <c r="X26" s="43">
        <f t="shared" si="14"/>
        <v>7.2665428040501912E-2</v>
      </c>
      <c r="Y26" s="43">
        <f t="shared" si="15"/>
        <v>3.8327176479896696E-2</v>
      </c>
      <c r="Z26" s="43">
        <f t="shared" si="16"/>
        <v>-7.2665428040502356E-2</v>
      </c>
      <c r="AA26" s="43">
        <f t="shared" si="17"/>
        <v>-8.3236119600956782E-2</v>
      </c>
      <c r="AB26" s="45"/>
      <c r="AC26" s="31">
        <f t="shared" si="18"/>
        <v>111.35428997654859</v>
      </c>
      <c r="AD26" s="31">
        <f t="shared" si="19"/>
        <v>57.079025868723861</v>
      </c>
      <c r="AE26" s="31">
        <f t="shared" si="20"/>
        <v>102.40555749826727</v>
      </c>
      <c r="AF26" s="31">
        <f t="shared" si="21"/>
        <v>54.275264107824725</v>
      </c>
      <c r="AG26" s="31">
        <f t="shared" si="22"/>
        <v>159.48458336699113</v>
      </c>
      <c r="AH26" s="48">
        <f t="shared" si="23"/>
        <v>0.34031668116115976</v>
      </c>
      <c r="AI26" s="46"/>
      <c r="AK26" s="46"/>
      <c r="AL26" s="46"/>
      <c r="AM26" s="46"/>
      <c r="AN26" s="46"/>
      <c r="AO26" s="46"/>
      <c r="AP26" s="46"/>
    </row>
    <row r="27" spans="1:42" x14ac:dyDescent="0.2">
      <c r="A27" s="31">
        <f t="shared" si="24"/>
        <v>22</v>
      </c>
      <c r="B27" s="31">
        <v>0.6</v>
      </c>
      <c r="C27" s="31">
        <v>0.3</v>
      </c>
      <c r="D27" s="43">
        <f>D26*J$2</f>
        <v>0.32319313791245197</v>
      </c>
      <c r="E27" s="43">
        <f>E26</f>
        <v>0.80798284478112992</v>
      </c>
      <c r="F27" s="43">
        <f t="shared" si="4"/>
        <v>85.614850614808347</v>
      </c>
      <c r="G27" s="43">
        <f t="shared" si="5"/>
        <v>109.34552420487957</v>
      </c>
      <c r="H27" s="43">
        <f t="shared" si="25"/>
        <v>0.5</v>
      </c>
      <c r="I27" s="43">
        <f t="shared" si="26"/>
        <v>0.5</v>
      </c>
      <c r="J27" s="44">
        <f t="shared" si="0"/>
        <v>0.4377094394323906</v>
      </c>
      <c r="K27" s="44">
        <f t="shared" si="6"/>
        <v>0.2208020605827945</v>
      </c>
      <c r="L27" s="44">
        <f t="shared" si="7"/>
        <v>0.32040703692150396</v>
      </c>
      <c r="M27" s="43">
        <f t="shared" si="8"/>
        <v>1.1258961913272818</v>
      </c>
      <c r="N27" s="43">
        <f t="shared" si="9"/>
        <v>1.1182582247289992</v>
      </c>
      <c r="O27" s="43">
        <f t="shared" si="1"/>
        <v>1.1305911404854743</v>
      </c>
      <c r="P27" s="43">
        <f t="shared" si="10"/>
        <v>1.0425083465676905</v>
      </c>
      <c r="Q27" s="33"/>
      <c r="R27" s="43">
        <f t="shared" si="11"/>
        <v>1.1300337377651575</v>
      </c>
      <c r="S27" s="43">
        <f t="shared" si="12"/>
        <v>1.1813963933988327</v>
      </c>
      <c r="T27" s="43">
        <f t="shared" si="2"/>
        <v>1.0454523205079294</v>
      </c>
      <c r="U27" s="48">
        <f t="shared" si="3"/>
        <v>0.34589222384805551</v>
      </c>
      <c r="V27" s="48">
        <f t="shared" si="13"/>
        <v>0.34589222384805551</v>
      </c>
      <c r="W27" s="33"/>
      <c r="X27" s="43">
        <f t="shared" si="14"/>
        <v>-8.1589783925462567E-2</v>
      </c>
      <c r="Y27" s="43">
        <f t="shared" si="15"/>
        <v>-4.031928247270633E-2</v>
      </c>
      <c r="Z27" s="43">
        <f t="shared" si="16"/>
        <v>8.1589783925462456E-2</v>
      </c>
      <c r="AA27" s="43">
        <f t="shared" si="17"/>
        <v>8.4644121234500158E-2</v>
      </c>
      <c r="AB27" s="45"/>
      <c r="AC27" s="31">
        <f t="shared" si="18"/>
        <v>116.01943993324821</v>
      </c>
      <c r="AD27" s="31">
        <f t="shared" si="19"/>
        <v>60.646396351122334</v>
      </c>
      <c r="AE27" s="31">
        <f t="shared" si="20"/>
        <v>99.441167821613504</v>
      </c>
      <c r="AF27" s="31">
        <f t="shared" si="21"/>
        <v>55.373043582125874</v>
      </c>
      <c r="AG27" s="31">
        <f t="shared" si="22"/>
        <v>160.08756417273582</v>
      </c>
      <c r="AH27" s="48">
        <f t="shared" si="23"/>
        <v>0.3458922238480554</v>
      </c>
      <c r="AI27" s="46"/>
      <c r="AK27" s="46"/>
      <c r="AL27" s="46"/>
      <c r="AM27" s="46"/>
      <c r="AN27" s="46"/>
      <c r="AO27" s="46"/>
      <c r="AP27" s="46"/>
    </row>
    <row r="28" spans="1:42" x14ac:dyDescent="0.2">
      <c r="A28" s="31">
        <f t="shared" si="24"/>
        <v>23</v>
      </c>
      <c r="B28" s="31">
        <v>0.6</v>
      </c>
      <c r="C28" s="31">
        <v>0.3</v>
      </c>
      <c r="D28" s="43">
        <f>D27</f>
        <v>0.32319313791245197</v>
      </c>
      <c r="E28" s="43">
        <f>E27</f>
        <v>0.80798284478112992</v>
      </c>
      <c r="F28" s="43">
        <f t="shared" si="4"/>
        <v>96.868569274307788</v>
      </c>
      <c r="G28" s="43">
        <f t="shared" si="5"/>
        <v>94.972506472084973</v>
      </c>
      <c r="H28" s="43">
        <f t="shared" si="25"/>
        <v>0.5</v>
      </c>
      <c r="I28" s="43">
        <f t="shared" si="26"/>
        <v>0.5</v>
      </c>
      <c r="J28" s="44">
        <f t="shared" si="0"/>
        <v>0.23888605926582551</v>
      </c>
      <c r="K28" s="44">
        <f t="shared" si="6"/>
        <v>0.48958270840846008</v>
      </c>
      <c r="L28" s="44">
        <f t="shared" si="7"/>
        <v>0.35271715288402516</v>
      </c>
      <c r="M28" s="43">
        <f t="shared" si="8"/>
        <v>1.2310306665771196</v>
      </c>
      <c r="N28" s="43">
        <f t="shared" si="9"/>
        <v>0.96386667298582296</v>
      </c>
      <c r="O28" s="43">
        <f t="shared" si="1"/>
        <v>1.2098376849476693</v>
      </c>
      <c r="P28" s="43">
        <f t="shared" si="10"/>
        <v>1.0263106542830234</v>
      </c>
      <c r="Q28" s="33"/>
      <c r="R28" s="43">
        <f t="shared" si="11"/>
        <v>1.1300337377651575</v>
      </c>
      <c r="S28" s="43">
        <f t="shared" si="12"/>
        <v>1.1457458534173746</v>
      </c>
      <c r="T28" s="43">
        <f t="shared" si="2"/>
        <v>1.0139041119987184</v>
      </c>
      <c r="U28" s="48">
        <f t="shared" si="3"/>
        <v>0.34589222384805529</v>
      </c>
      <c r="V28" s="48">
        <f t="shared" si="13"/>
        <v>0.34589222384805551</v>
      </c>
      <c r="W28" s="33"/>
      <c r="X28" s="43">
        <f t="shared" si="14"/>
        <v>9.1881810088053406E-2</v>
      </c>
      <c r="Y28" s="43">
        <f t="shared" si="15"/>
        <v>3.4038757343185733E-2</v>
      </c>
      <c r="Z28" s="43">
        <f t="shared" si="16"/>
        <v>-9.1881810088053961E-2</v>
      </c>
      <c r="AA28" s="43">
        <f t="shared" si="17"/>
        <v>-0.10285958438599285</v>
      </c>
      <c r="AB28" s="45"/>
      <c r="AC28" s="31">
        <f t="shared" si="18"/>
        <v>108.04341282416274</v>
      </c>
      <c r="AD28" s="31">
        <f t="shared" si="19"/>
        <v>54.772830268396838</v>
      </c>
      <c r="AE28" s="31">
        <f t="shared" si="20"/>
        <v>99.236363587220936</v>
      </c>
      <c r="AF28" s="31">
        <f t="shared" si="21"/>
        <v>53.270582555765905</v>
      </c>
      <c r="AG28" s="31">
        <f t="shared" si="22"/>
        <v>154.00919385561778</v>
      </c>
      <c r="AH28" s="48">
        <f t="shared" si="23"/>
        <v>0.3458922238480554</v>
      </c>
      <c r="AI28" s="46"/>
      <c r="AK28" s="46"/>
      <c r="AL28" s="46"/>
      <c r="AM28" s="46"/>
      <c r="AN28" s="46"/>
      <c r="AO28" s="46"/>
      <c r="AP28" s="46"/>
    </row>
    <row r="29" spans="1:42" x14ac:dyDescent="0.2">
      <c r="A29" s="31">
        <f t="shared" si="24"/>
        <v>24</v>
      </c>
      <c r="B29" s="31">
        <v>0.6</v>
      </c>
      <c r="C29" s="31">
        <v>0.3</v>
      </c>
      <c r="D29" s="43">
        <f>D28</f>
        <v>0.32319313791245197</v>
      </c>
      <c r="E29" s="43">
        <f>J$2*E28</f>
        <v>0.78374335943769602</v>
      </c>
      <c r="F29" s="43">
        <f t="shared" si="4"/>
        <v>82.152086085375842</v>
      </c>
      <c r="G29" s="43">
        <f t="shared" si="5"/>
        <v>109.40093568682167</v>
      </c>
      <c r="H29" s="43">
        <f t="shared" si="25"/>
        <v>0.5</v>
      </c>
      <c r="I29" s="43">
        <f t="shared" si="26"/>
        <v>0.5</v>
      </c>
      <c r="J29" s="44">
        <f t="shared" si="0"/>
        <v>0.45990201665396269</v>
      </c>
      <c r="K29" s="44">
        <f t="shared" si="6"/>
        <v>0.19832109028717837</v>
      </c>
      <c r="L29" s="44">
        <f t="shared" si="7"/>
        <v>0.31624119265318162</v>
      </c>
      <c r="M29" s="43">
        <f t="shared" si="8"/>
        <v>1.1080298927684338</v>
      </c>
      <c r="N29" s="43">
        <f t="shared" si="9"/>
        <v>1.1301509711886044</v>
      </c>
      <c r="O29" s="43">
        <f t="shared" si="1"/>
        <v>1.1154439326490266</v>
      </c>
      <c r="P29" s="43">
        <f t="shared" si="10"/>
        <v>1.0204595880502896</v>
      </c>
      <c r="Q29" s="33"/>
      <c r="R29" s="43">
        <f t="shared" si="11"/>
        <v>1.1586571869429128</v>
      </c>
      <c r="S29" s="43">
        <f t="shared" si="12"/>
        <v>1.1887788626711999</v>
      </c>
      <c r="T29" s="43">
        <f t="shared" si="2"/>
        <v>1.0259970559607561</v>
      </c>
      <c r="U29" s="48">
        <f t="shared" si="3"/>
        <v>0.35232203384989713</v>
      </c>
      <c r="V29" s="48">
        <f t="shared" si="13"/>
        <v>0.35232203384989691</v>
      </c>
      <c r="W29" s="33"/>
      <c r="X29" s="43">
        <f t="shared" si="14"/>
        <v>-9.840442876436728E-2</v>
      </c>
      <c r="Y29" s="43">
        <f t="shared" si="15"/>
        <v>-3.9128972428481124E-2</v>
      </c>
      <c r="Z29" s="43">
        <f t="shared" si="16"/>
        <v>9.8404428764366836E-2</v>
      </c>
      <c r="AA29" s="43">
        <f t="shared" si="17"/>
        <v>0.10436486007220358</v>
      </c>
      <c r="AB29" s="45"/>
      <c r="AC29" s="31">
        <f t="shared" si="18"/>
        <v>112.29324734880343</v>
      </c>
      <c r="AD29" s="31">
        <f t="shared" si="19"/>
        <v>57.606270592072647</v>
      </c>
      <c r="AE29" s="31">
        <f t="shared" si="20"/>
        <v>97.612454047867232</v>
      </c>
      <c r="AF29" s="31">
        <f t="shared" si="21"/>
        <v>54.686976756730786</v>
      </c>
      <c r="AG29" s="31">
        <f t="shared" si="22"/>
        <v>155.21872463993986</v>
      </c>
      <c r="AH29" s="48">
        <f t="shared" si="23"/>
        <v>0.35232203384989735</v>
      </c>
      <c r="AI29" s="46"/>
      <c r="AK29" s="46"/>
      <c r="AL29" s="46"/>
      <c r="AM29" s="46"/>
      <c r="AN29" s="46"/>
      <c r="AO29" s="46"/>
      <c r="AP29" s="46"/>
    </row>
    <row r="30" spans="1:42" x14ac:dyDescent="0.2">
      <c r="A30" s="31">
        <f t="shared" si="24"/>
        <v>25</v>
      </c>
      <c r="B30" s="31">
        <v>0.6</v>
      </c>
      <c r="C30" s="31">
        <v>0.3</v>
      </c>
      <c r="D30" s="43">
        <f>D29*J$2</f>
        <v>0.31349734377507837</v>
      </c>
      <c r="E30" s="43">
        <f>E29</f>
        <v>0.78374335943769602</v>
      </c>
      <c r="F30" s="43">
        <f t="shared" si="4"/>
        <v>95.174673866768771</v>
      </c>
      <c r="G30" s="43">
        <f t="shared" si="5"/>
        <v>92.058913636796476</v>
      </c>
      <c r="H30" s="43">
        <f t="shared" si="25"/>
        <v>0.5</v>
      </c>
      <c r="I30" s="43">
        <f t="shared" si="26"/>
        <v>0.5</v>
      </c>
      <c r="J30" s="44">
        <f t="shared" si="0"/>
        <v>0.2235654138943004</v>
      </c>
      <c r="K30" s="44">
        <f t="shared" si="6"/>
        <v>0.52773571603744696</v>
      </c>
      <c r="L30" s="44">
        <f t="shared" si="7"/>
        <v>0.35883677971726513</v>
      </c>
      <c r="M30" s="43">
        <f t="shared" si="8"/>
        <v>1.2371887886719715</v>
      </c>
      <c r="N30" s="43">
        <f t="shared" si="9"/>
        <v>0.92903812232279492</v>
      </c>
      <c r="O30" s="43">
        <f t="shared" si="1"/>
        <v>1.2065638520325503</v>
      </c>
      <c r="P30" s="43">
        <f t="shared" si="10"/>
        <v>0.9990444746797853</v>
      </c>
      <c r="Q30" s="33"/>
      <c r="R30" s="43">
        <f t="shared" si="11"/>
        <v>1.148642142816201</v>
      </c>
      <c r="S30" s="43">
        <f t="shared" si="12"/>
        <v>1.1257147621502217</v>
      </c>
      <c r="T30" s="43">
        <f t="shared" si="2"/>
        <v>0.98003957907223671</v>
      </c>
      <c r="U30" s="48">
        <f t="shared" si="3"/>
        <v>0.35783902812684376</v>
      </c>
      <c r="V30" s="48">
        <f t="shared" si="13"/>
        <v>0.35783902812684376</v>
      </c>
      <c r="W30" s="33"/>
      <c r="X30" s="43">
        <f t="shared" si="14"/>
        <v>0.11055507477318272</v>
      </c>
      <c r="Y30" s="43">
        <f t="shared" si="15"/>
        <v>3.6139313926080163E-2</v>
      </c>
      <c r="Z30" s="43">
        <f t="shared" si="16"/>
        <v>-0.11055507477318272</v>
      </c>
      <c r="AA30" s="43">
        <f t="shared" si="17"/>
        <v>-0.12747505019071115</v>
      </c>
      <c r="AB30" s="45"/>
      <c r="AC30" s="31">
        <f t="shared" si="18"/>
        <v>101.98756969177897</v>
      </c>
      <c r="AD30" s="31">
        <f t="shared" si="19"/>
        <v>49.975927435665739</v>
      </c>
      <c r="AE30" s="31">
        <f t="shared" si="20"/>
        <v>95.373344633328969</v>
      </c>
      <c r="AF30" s="31">
        <f t="shared" si="21"/>
        <v>52.011642256113234</v>
      </c>
      <c r="AG30" s="31">
        <f t="shared" si="22"/>
        <v>145.34927206899471</v>
      </c>
      <c r="AH30" s="48">
        <f t="shared" si="23"/>
        <v>0.35783902812684354</v>
      </c>
      <c r="AI30" s="46"/>
      <c r="AK30" s="46"/>
      <c r="AL30" s="46"/>
      <c r="AM30" s="46"/>
      <c r="AN30" s="46"/>
      <c r="AO30" s="46"/>
      <c r="AP30" s="46"/>
    </row>
    <row r="31" spans="1:42" x14ac:dyDescent="0.2">
      <c r="A31" s="31">
        <f t="shared" si="24"/>
        <v>26</v>
      </c>
      <c r="B31" s="31">
        <v>0.6</v>
      </c>
      <c r="C31" s="31">
        <v>0.3</v>
      </c>
      <c r="D31" s="43">
        <f>D30</f>
        <v>0.31349734377507837</v>
      </c>
      <c r="E31" s="43">
        <f>E30</f>
        <v>0.78374335943769602</v>
      </c>
      <c r="F31" s="43">
        <f t="shared" si="4"/>
        <v>77.631392427071887</v>
      </c>
      <c r="G31" s="43">
        <f t="shared" si="5"/>
        <v>109.02787570777626</v>
      </c>
      <c r="H31" s="43">
        <f t="shared" si="25"/>
        <v>0.5</v>
      </c>
      <c r="I31" s="43">
        <f t="shared" si="26"/>
        <v>0.5</v>
      </c>
      <c r="J31" s="44">
        <f t="shared" si="0"/>
        <v>0.5241754852127436</v>
      </c>
      <c r="K31" s="44">
        <f t="shared" si="6"/>
        <v>0.17286599161283389</v>
      </c>
      <c r="L31" s="44">
        <f t="shared" si="7"/>
        <v>0.32564041540813693</v>
      </c>
      <c r="M31" s="43">
        <f t="shared" si="8"/>
        <v>1.0864511625224675</v>
      </c>
      <c r="N31" s="43">
        <f t="shared" si="9"/>
        <v>1.1232224124782308</v>
      </c>
      <c r="O31" s="43">
        <f t="shared" si="1"/>
        <v>1.0975431944422345</v>
      </c>
      <c r="P31" s="43">
        <f t="shared" si="10"/>
        <v>1.0155657016172619</v>
      </c>
      <c r="Q31" s="33"/>
      <c r="R31" s="43">
        <f t="shared" si="11"/>
        <v>1.148642142816201</v>
      </c>
      <c r="S31" s="43">
        <f t="shared" si="12"/>
        <v>1.1771760532149516</v>
      </c>
      <c r="T31" s="43">
        <f t="shared" si="2"/>
        <v>1.0248414273994788</v>
      </c>
      <c r="U31" s="48">
        <f t="shared" si="3"/>
        <v>0.35783902812684376</v>
      </c>
      <c r="V31" s="48">
        <f t="shared" si="13"/>
        <v>0.35783902812684354</v>
      </c>
      <c r="W31" s="33"/>
      <c r="X31" s="43">
        <f t="shared" si="14"/>
        <v>-0.13025735666972449</v>
      </c>
      <c r="Y31" s="43">
        <f t="shared" si="15"/>
        <v>-6.715269396883905E-2</v>
      </c>
      <c r="Z31" s="43">
        <f t="shared" si="16"/>
        <v>0.13025735666972449</v>
      </c>
      <c r="AA31" s="43">
        <f t="shared" si="17"/>
        <v>0.14058062505807833</v>
      </c>
      <c r="AB31" s="45"/>
      <c r="AC31" s="31">
        <f t="shared" si="18"/>
        <v>109.78710889901591</v>
      </c>
      <c r="AD31" s="31">
        <f t="shared" si="19"/>
        <v>56.257188697064741</v>
      </c>
      <c r="AE31" s="31">
        <f t="shared" si="20"/>
        <v>93.334991010556038</v>
      </c>
      <c r="AF31" s="31">
        <f t="shared" si="21"/>
        <v>53.529920201951164</v>
      </c>
      <c r="AG31" s="31">
        <f t="shared" si="22"/>
        <v>149.59217970762077</v>
      </c>
      <c r="AH31" s="48">
        <f t="shared" si="23"/>
        <v>0.35783902812684371</v>
      </c>
      <c r="AI31" s="46"/>
      <c r="AK31" s="46"/>
      <c r="AL31" s="46"/>
      <c r="AM31" s="46"/>
      <c r="AN31" s="46"/>
      <c r="AO31" s="46"/>
      <c r="AP31" s="46"/>
    </row>
    <row r="32" spans="1:42" x14ac:dyDescent="0.2">
      <c r="A32" s="31">
        <f t="shared" si="24"/>
        <v>27</v>
      </c>
      <c r="B32" s="31">
        <v>0.6</v>
      </c>
      <c r="C32" s="31">
        <v>0.3</v>
      </c>
      <c r="D32" s="43">
        <f>D31</f>
        <v>0.31349734377507837</v>
      </c>
      <c r="E32" s="43">
        <f>J$2*E31</f>
        <v>0.76023105865456508</v>
      </c>
      <c r="F32" s="43">
        <f t="shared" si="4"/>
        <v>94.158615394644244</v>
      </c>
      <c r="G32" s="43">
        <f t="shared" si="5"/>
        <v>85.816543859053567</v>
      </c>
      <c r="H32" s="43">
        <f t="shared" si="25"/>
        <v>0.5</v>
      </c>
      <c r="I32" s="43">
        <f t="shared" si="26"/>
        <v>0.5</v>
      </c>
      <c r="J32" s="44">
        <f t="shared" si="0"/>
        <v>0.17404036889151464</v>
      </c>
      <c r="K32" s="44">
        <f t="shared" si="6"/>
        <v>0.60635257502398932</v>
      </c>
      <c r="L32" s="44">
        <f t="shared" si="7"/>
        <v>0.35658722187313363</v>
      </c>
      <c r="M32" s="43">
        <f t="shared" si="8"/>
        <v>1.2619171922394221</v>
      </c>
      <c r="N32" s="43">
        <f t="shared" si="9"/>
        <v>0.89852607074339352</v>
      </c>
      <c r="O32" s="43">
        <f t="shared" si="1"/>
        <v>1.2182059425273029</v>
      </c>
      <c r="P32" s="43">
        <f t="shared" si="10"/>
        <v>0.97690405817631298</v>
      </c>
      <c r="Q32" s="33"/>
      <c r="R32" s="43">
        <f t="shared" si="11"/>
        <v>1.1769053930770483</v>
      </c>
      <c r="S32" s="43">
        <f t="shared" si="12"/>
        <v>1.1169707289176849</v>
      </c>
      <c r="T32" s="43">
        <f t="shared" si="2"/>
        <v>0.94907435677334873</v>
      </c>
      <c r="U32" s="48">
        <f t="shared" si="3"/>
        <v>0.36390825146104411</v>
      </c>
      <c r="V32" s="48">
        <f t="shared" si="13"/>
        <v>0.36390825146104389</v>
      </c>
      <c r="W32" s="33"/>
      <c r="X32" s="43">
        <f t="shared" si="14"/>
        <v>0.15548601037796761</v>
      </c>
      <c r="Y32" s="43">
        <f t="shared" si="15"/>
        <v>5.9462941535552316E-2</v>
      </c>
      <c r="Z32" s="43">
        <f t="shared" si="16"/>
        <v>-0.15548601037796805</v>
      </c>
      <c r="AA32" s="43">
        <f t="shared" si="17"/>
        <v>-0.17954422977535889</v>
      </c>
      <c r="AB32" s="45"/>
      <c r="AC32" s="31">
        <f t="shared" si="18"/>
        <v>94.758877807804382</v>
      </c>
      <c r="AD32" s="31">
        <f t="shared" si="19"/>
        <v>44.966610502003149</v>
      </c>
      <c r="AE32" s="31">
        <f t="shared" si="20"/>
        <v>91.859820626974496</v>
      </c>
      <c r="AF32" s="31">
        <f t="shared" si="21"/>
        <v>49.792267305801232</v>
      </c>
      <c r="AG32" s="31">
        <f t="shared" si="22"/>
        <v>136.82643112897765</v>
      </c>
      <c r="AH32" s="48">
        <f t="shared" si="23"/>
        <v>0.36390825146104411</v>
      </c>
      <c r="AI32" s="46"/>
      <c r="AK32" s="46"/>
      <c r="AL32" s="46"/>
      <c r="AM32" s="46"/>
      <c r="AN32" s="46"/>
      <c r="AO32" s="46"/>
      <c r="AP32" s="46"/>
    </row>
    <row r="33" spans="1:42" x14ac:dyDescent="0.2">
      <c r="A33" s="31">
        <f t="shared" si="24"/>
        <v>28</v>
      </c>
      <c r="B33" s="31">
        <v>0.6</v>
      </c>
      <c r="C33" s="31">
        <v>0.3</v>
      </c>
      <c r="D33" s="43">
        <f>D32*J$2</f>
        <v>0.30409242346182602</v>
      </c>
      <c r="E33" s="43">
        <f>E32</f>
        <v>0.76023105865456508</v>
      </c>
      <c r="F33" s="43">
        <f t="shared" si="4"/>
        <v>69.490828633575717</v>
      </c>
      <c r="G33" s="43">
        <f t="shared" si="5"/>
        <v>108.29886473446683</v>
      </c>
      <c r="H33" s="43">
        <f t="shared" si="25"/>
        <v>0.5</v>
      </c>
      <c r="I33" s="43">
        <f t="shared" si="26"/>
        <v>0.5</v>
      </c>
      <c r="J33" s="44">
        <f t="shared" si="0"/>
        <v>0.61690260958993437</v>
      </c>
      <c r="K33" s="44">
        <f t="shared" si="6"/>
        <v>0.10949518352760323</v>
      </c>
      <c r="L33" s="44">
        <f t="shared" si="7"/>
        <v>0.31598232811209326</v>
      </c>
      <c r="M33" s="43">
        <f t="shared" si="8"/>
        <v>1.0542801311188692</v>
      </c>
      <c r="N33" s="43">
        <f t="shared" si="9"/>
        <v>1.1567648022190054</v>
      </c>
      <c r="O33" s="43">
        <f t="shared" si="1"/>
        <v>1.0639056298475185</v>
      </c>
      <c r="P33" s="43">
        <f t="shared" si="10"/>
        <v>0.99486724890023759</v>
      </c>
      <c r="Q33" s="33"/>
      <c r="R33" s="43">
        <f t="shared" si="11"/>
        <v>1.1671763001116662</v>
      </c>
      <c r="S33" s="43">
        <f t="shared" si="12"/>
        <v>1.1744738847652449</v>
      </c>
      <c r="T33" s="43">
        <f t="shared" si="2"/>
        <v>1.0062523413582682</v>
      </c>
      <c r="U33" s="48">
        <f t="shared" si="3"/>
        <v>0.36935950328417411</v>
      </c>
      <c r="V33" s="48">
        <f t="shared" si="13"/>
        <v>0.36935950328417411</v>
      </c>
      <c r="W33" s="33"/>
      <c r="X33" s="43">
        <f t="shared" si="14"/>
        <v>-0.18610909506427109</v>
      </c>
      <c r="Y33" s="43">
        <f t="shared" si="15"/>
        <v>-0.10152405807649767</v>
      </c>
      <c r="Z33" s="43">
        <f t="shared" si="16"/>
        <v>0.18610909506427142</v>
      </c>
      <c r="AA33" s="43">
        <f t="shared" si="17"/>
        <v>0.19968272685036692</v>
      </c>
      <c r="AB33" s="45"/>
      <c r="AC33" s="31">
        <f t="shared" si="18"/>
        <v>103.46379507572576</v>
      </c>
      <c r="AD33" s="31">
        <f t="shared" si="19"/>
        <v>52.055343020380555</v>
      </c>
      <c r="AE33" s="31">
        <f t="shared" si="20"/>
        <v>87.127354590605449</v>
      </c>
      <c r="AF33" s="31">
        <f t="shared" si="21"/>
        <v>51.408452055345201</v>
      </c>
      <c r="AG33" s="31">
        <f t="shared" si="22"/>
        <v>139.182697610986</v>
      </c>
      <c r="AH33" s="48">
        <f t="shared" si="23"/>
        <v>0.36935950328417416</v>
      </c>
      <c r="AI33" s="46"/>
      <c r="AK33" s="46"/>
      <c r="AL33" s="46"/>
      <c r="AM33" s="46"/>
      <c r="AN33" s="46"/>
      <c r="AO33" s="46"/>
      <c r="AP33" s="46"/>
    </row>
    <row r="34" spans="1:42" x14ac:dyDescent="0.2">
      <c r="A34" s="31">
        <f t="shared" si="24"/>
        <v>29</v>
      </c>
      <c r="B34" s="31">
        <v>0.6</v>
      </c>
      <c r="C34" s="31">
        <v>0.3</v>
      </c>
      <c r="D34" s="43">
        <f>D33</f>
        <v>0.30409242346182602</v>
      </c>
      <c r="E34" s="43">
        <f>E33</f>
        <v>0.76023105865456508</v>
      </c>
      <c r="F34" s="43">
        <f t="shared" si="4"/>
        <v>90.858487103667841</v>
      </c>
      <c r="G34" s="43">
        <f t="shared" si="5"/>
        <v>74.998165925031486</v>
      </c>
      <c r="H34" s="43">
        <f t="shared" si="25"/>
        <v>0.5</v>
      </c>
      <c r="I34" s="43">
        <f t="shared" si="26"/>
        <v>0.5</v>
      </c>
      <c r="J34" s="44">
        <f t="shared" si="0"/>
        <v>0.11841117750849373</v>
      </c>
      <c r="K34" s="44">
        <f t="shared" si="6"/>
        <v>0.73770713419532297</v>
      </c>
      <c r="L34" s="44">
        <f t="shared" si="7"/>
        <v>0.36091777021724547</v>
      </c>
      <c r="M34" s="43">
        <f t="shared" si="8"/>
        <v>1.3071845666238679</v>
      </c>
      <c r="N34" s="43">
        <f t="shared" si="9"/>
        <v>0.83876538257750144</v>
      </c>
      <c r="O34" s="43">
        <f t="shared" si="1"/>
        <v>1.2409417622223182</v>
      </c>
      <c r="P34" s="43">
        <f t="shared" si="10"/>
        <v>0.96758955874921471</v>
      </c>
      <c r="Q34" s="33"/>
      <c r="R34" s="43">
        <f t="shared" si="11"/>
        <v>1.1671763001116662</v>
      </c>
      <c r="S34" s="43">
        <f t="shared" si="12"/>
        <v>1.0838065644298609</v>
      </c>
      <c r="T34" s="43">
        <f t="shared" si="2"/>
        <v>0.92857142860609043</v>
      </c>
      <c r="U34" s="48">
        <f t="shared" si="3"/>
        <v>0.36935950328417388</v>
      </c>
      <c r="V34" s="48">
        <f t="shared" si="13"/>
        <v>0.36935950328417411</v>
      </c>
      <c r="W34" s="33"/>
      <c r="X34" s="43">
        <f t="shared" si="14"/>
        <v>0.21683133858603632</v>
      </c>
      <c r="Y34" s="43">
        <f t="shared" si="15"/>
        <v>6.2749141588847923E-2</v>
      </c>
      <c r="Z34" s="43">
        <f t="shared" si="16"/>
        <v>-0.21683133858603665</v>
      </c>
      <c r="AA34" s="43">
        <f t="shared" si="17"/>
        <v>-0.24841268057009847</v>
      </c>
      <c r="AB34" s="45"/>
      <c r="AC34" s="31">
        <f t="shared" si="18"/>
        <v>84.645312613766833</v>
      </c>
      <c r="AD34" s="31">
        <f t="shared" si="19"/>
        <v>39.299609429287301</v>
      </c>
      <c r="AE34" s="31">
        <f t="shared" si="20"/>
        <v>83.468866219197352</v>
      </c>
      <c r="AF34" s="31">
        <f t="shared" si="21"/>
        <v>45.345703184479532</v>
      </c>
      <c r="AG34" s="31">
        <f t="shared" si="22"/>
        <v>122.76847564848465</v>
      </c>
      <c r="AH34" s="48">
        <f t="shared" si="23"/>
        <v>0.36935950328417422</v>
      </c>
      <c r="AI34" s="46"/>
      <c r="AK34" s="46"/>
      <c r="AL34" s="46"/>
      <c r="AM34" s="46"/>
      <c r="AN34" s="46"/>
      <c r="AO34" s="46"/>
      <c r="AP34" s="46"/>
    </row>
    <row r="35" spans="1:42" x14ac:dyDescent="0.2">
      <c r="A35" s="31">
        <f t="shared" si="24"/>
        <v>30</v>
      </c>
      <c r="B35" s="31">
        <v>0.6</v>
      </c>
      <c r="C35" s="31">
        <v>0.3</v>
      </c>
      <c r="D35" s="43">
        <f>D34</f>
        <v>0.30409242346182602</v>
      </c>
      <c r="E35" s="43">
        <f>J$2*E34</f>
        <v>0.73742412689492809</v>
      </c>
      <c r="F35" s="43">
        <f t="shared" si="4"/>
        <v>56.759901125113593</v>
      </c>
      <c r="G35" s="43">
        <f t="shared" si="5"/>
        <v>103.14447884030923</v>
      </c>
      <c r="H35" s="43">
        <f t="shared" si="25"/>
        <v>0.5</v>
      </c>
      <c r="I35" s="43">
        <f t="shared" si="26"/>
        <v>0.5</v>
      </c>
      <c r="J35" s="44">
        <f t="shared" si="0"/>
        <v>0.75807259572215524</v>
      </c>
      <c r="K35" s="44">
        <f t="shared" si="6"/>
        <v>1.6065150255207605E-2</v>
      </c>
      <c r="L35" s="44">
        <f t="shared" si="7"/>
        <v>0.28783532737135475</v>
      </c>
      <c r="M35" s="43">
        <f t="shared" si="8"/>
        <v>1.0198141047750284</v>
      </c>
      <c r="N35" s="43">
        <f t="shared" si="9"/>
        <v>1.2354804353410804</v>
      </c>
      <c r="O35" s="43">
        <f t="shared" si="1"/>
        <v>1.0299315994968119</v>
      </c>
      <c r="P35" s="43">
        <f t="shared" si="10"/>
        <v>0.98066183941935936</v>
      </c>
      <c r="Q35" s="33"/>
      <c r="R35" s="43">
        <f t="shared" si="11"/>
        <v>1.1950572251151887</v>
      </c>
      <c r="S35" s="43">
        <f t="shared" si="12"/>
        <v>1.1953587336448699</v>
      </c>
      <c r="T35" s="43">
        <f t="shared" si="2"/>
        <v>1.0002522963112934</v>
      </c>
      <c r="U35" s="48">
        <f t="shared" si="3"/>
        <v>0.37508224009318325</v>
      </c>
      <c r="V35" s="48">
        <f t="shared" si="13"/>
        <v>0.37508224009318347</v>
      </c>
      <c r="W35" s="33"/>
      <c r="X35" s="43">
        <f t="shared" si="14"/>
        <v>-0.26747318028562028</v>
      </c>
      <c r="Y35" s="43">
        <f t="shared" si="15"/>
        <v>-0.14981506344451634</v>
      </c>
      <c r="Z35" s="43">
        <f t="shared" si="16"/>
        <v>0.26747318028562028</v>
      </c>
      <c r="AA35" s="43">
        <f t="shared" si="17"/>
        <v>0.29279320162423983</v>
      </c>
      <c r="AB35" s="45"/>
      <c r="AC35" s="31">
        <f t="shared" si="18"/>
        <v>93.321483141436829</v>
      </c>
      <c r="AD35" s="31">
        <f t="shared" si="19"/>
        <v>46.672513903698921</v>
      </c>
      <c r="AE35" s="31">
        <f t="shared" si="20"/>
        <v>77.697462201137924</v>
      </c>
      <c r="AF35" s="31">
        <f t="shared" si="21"/>
        <v>46.648969237737909</v>
      </c>
      <c r="AG35" s="31">
        <f t="shared" si="22"/>
        <v>124.36997610483684</v>
      </c>
      <c r="AH35" s="48">
        <f t="shared" si="23"/>
        <v>0.37508224009318353</v>
      </c>
      <c r="AI35" s="46"/>
      <c r="AK35" s="46"/>
      <c r="AL35" s="46"/>
      <c r="AM35" s="46"/>
      <c r="AN35" s="46"/>
      <c r="AO35" s="46"/>
      <c r="AP35" s="46"/>
    </row>
    <row r="36" spans="1:42" x14ac:dyDescent="0.2">
      <c r="A36" s="31">
        <f t="shared" si="24"/>
        <v>31</v>
      </c>
      <c r="B36" s="31">
        <v>0.6</v>
      </c>
      <c r="C36" s="31">
        <v>0.3</v>
      </c>
      <c r="D36" s="43">
        <f>D35*J$2</f>
        <v>0.29496965075797121</v>
      </c>
      <c r="E36" s="43">
        <f>E35</f>
        <v>0.73742412689492809</v>
      </c>
      <c r="F36" s="43">
        <f t="shared" si="4"/>
        <v>82.282360283827643</v>
      </c>
      <c r="G36" s="43">
        <f t="shared" si="5"/>
        <v>56.764892257768835</v>
      </c>
      <c r="H36" s="43">
        <f t="shared" si="25"/>
        <v>0.5</v>
      </c>
      <c r="I36" s="43">
        <f t="shared" si="26"/>
        <v>0.5</v>
      </c>
      <c r="J36" s="44">
        <f t="shared" si="0"/>
        <v>1.1941366295393774E-2</v>
      </c>
      <c r="K36" s="44">
        <f t="shared" si="6"/>
        <v>0.98677874539218391</v>
      </c>
      <c r="L36" s="44">
        <f t="shared" si="7"/>
        <v>0.34090780283417099</v>
      </c>
      <c r="M36" s="43">
        <f t="shared" si="8"/>
        <v>1.4059984860327621</v>
      </c>
      <c r="N36" s="43">
        <f t="shared" si="9"/>
        <v>0.77371407511626467</v>
      </c>
      <c r="O36" s="43">
        <f t="shared" si="1"/>
        <v>1.2842010490340208</v>
      </c>
      <c r="P36" s="43">
        <f t="shared" si="10"/>
        <v>0.94812541375181802</v>
      </c>
      <c r="Q36" s="33"/>
      <c r="R36" s="43">
        <f t="shared" si="11"/>
        <v>1.1856116543230719</v>
      </c>
      <c r="S36" s="43">
        <f t="shared" si="12"/>
        <v>1.0371536017431104</v>
      </c>
      <c r="T36" s="43">
        <f t="shared" si="2"/>
        <v>0.87478357517940897</v>
      </c>
      <c r="U36" s="48">
        <f t="shared" si="3"/>
        <v>0.3804612501391722</v>
      </c>
      <c r="V36" s="48">
        <f t="shared" si="13"/>
        <v>0.38046125013917242</v>
      </c>
      <c r="W36" s="33"/>
      <c r="X36" s="43">
        <f t="shared" si="14"/>
        <v>0.32508448364265119</v>
      </c>
      <c r="Y36" s="43">
        <f t="shared" si="15"/>
        <v>7.0172108843587599E-2</v>
      </c>
      <c r="Z36" s="43">
        <f t="shared" si="16"/>
        <v>-0.32508448364265141</v>
      </c>
      <c r="AA36" s="43">
        <f t="shared" si="17"/>
        <v>-0.37729228667455261</v>
      </c>
      <c r="AB36" s="45"/>
      <c r="AC36" s="31">
        <f t="shared" si="18"/>
        <v>66.130600187932046</v>
      </c>
      <c r="AD36" s="31">
        <f t="shared" si="19"/>
        <v>28.924981430579646</v>
      </c>
      <c r="AE36" s="31">
        <f t="shared" si="20"/>
        <v>68.865841534289018</v>
      </c>
      <c r="AF36" s="31">
        <f t="shared" si="21"/>
        <v>37.205618757352397</v>
      </c>
      <c r="AG36" s="31">
        <f t="shared" si="22"/>
        <v>97.790822964868667</v>
      </c>
      <c r="AH36" s="48">
        <f t="shared" si="23"/>
        <v>0.38046125013917215</v>
      </c>
      <c r="AI36" s="46"/>
      <c r="AK36" s="46"/>
      <c r="AL36" s="46"/>
      <c r="AM36" s="46"/>
      <c r="AN36" s="46"/>
      <c r="AO36" s="46"/>
      <c r="AP36" s="46"/>
    </row>
    <row r="37" spans="1:42" x14ac:dyDescent="0.2">
      <c r="A37" s="31">
        <f t="shared" si="24"/>
        <v>32</v>
      </c>
      <c r="B37" s="31">
        <v>0.6</v>
      </c>
      <c r="C37" s="31">
        <v>0.3</v>
      </c>
      <c r="D37" s="43">
        <f>D36</f>
        <v>0.29496965075797121</v>
      </c>
      <c r="E37" s="43">
        <f>E36</f>
        <v>0.73742412689492809</v>
      </c>
      <c r="F37" s="43">
        <f t="shared" si="4"/>
        <v>33.67393649416713</v>
      </c>
      <c r="G37" s="43">
        <f t="shared" si="5"/>
        <v>90.298834766493513</v>
      </c>
      <c r="H37" s="43">
        <f t="shared" si="25"/>
        <v>0.5</v>
      </c>
      <c r="I37" s="43">
        <f t="shared" si="26"/>
        <v>0.5</v>
      </c>
      <c r="J37" s="44">
        <f t="shared" si="0"/>
        <v>1.30358155576093</v>
      </c>
      <c r="K37" s="44">
        <f t="shared" si="6"/>
        <v>-0.16224059451263939</v>
      </c>
      <c r="L37" s="44">
        <f t="shared" si="7"/>
        <v>0.22867726773540231</v>
      </c>
      <c r="M37" s="43">
        <f t="shared" si="8"/>
        <v>0.96914654490841057</v>
      </c>
      <c r="N37" s="43">
        <f t="shared" si="9"/>
        <v>1.4048060694604221</v>
      </c>
      <c r="O37" s="43">
        <f t="shared" si="1"/>
        <v>0.96902766435614518</v>
      </c>
      <c r="P37" s="43">
        <f t="shared" si="10"/>
        <v>0.99364716629043714</v>
      </c>
      <c r="Q37" s="33"/>
      <c r="R37" s="43">
        <f t="shared" si="11"/>
        <v>1.1856116543230719</v>
      </c>
      <c r="S37" s="43">
        <f t="shared" si="12"/>
        <v>1.223515918209269</v>
      </c>
      <c r="T37" s="43">
        <f t="shared" si="2"/>
        <v>1.0319702187035591</v>
      </c>
      <c r="U37" s="48">
        <f t="shared" si="3"/>
        <v>0.3804612501391722</v>
      </c>
      <c r="V37" s="48">
        <f t="shared" si="13"/>
        <v>0.38046125013917242</v>
      </c>
      <c r="W37" s="33"/>
      <c r="X37" s="43">
        <f t="shared" si="14"/>
        <v>-0.46662306586773317</v>
      </c>
      <c r="Y37" s="43">
        <f t="shared" si="15"/>
        <v>-0.3265463997355621</v>
      </c>
      <c r="Z37" s="43">
        <f t="shared" si="16"/>
        <v>0.46662306586773328</v>
      </c>
      <c r="AA37" s="43">
        <f t="shared" si="17"/>
        <v>0.52318788538347083</v>
      </c>
      <c r="AB37" s="45"/>
      <c r="AC37" s="31">
        <f t="shared" si="18"/>
        <v>76.521328674641438</v>
      </c>
      <c r="AD37" s="31">
        <f t="shared" si="19"/>
        <v>39.483866143928324</v>
      </c>
      <c r="AE37" s="31">
        <f t="shared" si="20"/>
        <v>57.864976917394912</v>
      </c>
      <c r="AF37" s="31">
        <f t="shared" si="21"/>
        <v>37.037462530713114</v>
      </c>
      <c r="AG37" s="31">
        <f t="shared" si="22"/>
        <v>97.348843061323237</v>
      </c>
      <c r="AH37" s="48">
        <f t="shared" si="23"/>
        <v>0.38046125013917215</v>
      </c>
      <c r="AI37" s="46"/>
      <c r="AK37" s="46"/>
      <c r="AL37" s="46"/>
      <c r="AM37" s="46"/>
      <c r="AN37" s="46"/>
      <c r="AO37" s="46"/>
      <c r="AP37" s="46"/>
    </row>
    <row r="38" spans="1:42" x14ac:dyDescent="0.2">
      <c r="A38" s="31">
        <f t="shared" si="24"/>
        <v>33</v>
      </c>
      <c r="B38" s="31">
        <v>0.6</v>
      </c>
      <c r="C38" s="31">
        <v>0.3</v>
      </c>
      <c r="D38" s="43">
        <f>D37</f>
        <v>0.29496965075797121</v>
      </c>
      <c r="E38" s="43">
        <f>J$2*E37</f>
        <v>0.71530140308808021</v>
      </c>
      <c r="F38" s="43">
        <f t="shared" si="4"/>
        <v>63.586097706200867</v>
      </c>
      <c r="G38" s="43">
        <f t="shared" si="5"/>
        <v>10.087443286854239</v>
      </c>
      <c r="H38" s="43">
        <f t="shared" si="25"/>
        <v>0.5</v>
      </c>
      <c r="I38" s="43">
        <f t="shared" si="26"/>
        <v>0.5</v>
      </c>
      <c r="J38" s="44">
        <f t="shared" si="0"/>
        <v>-1</v>
      </c>
      <c r="K38" s="44">
        <f t="shared" si="6"/>
        <v>-1</v>
      </c>
      <c r="L38" s="44">
        <f t="shared" si="7"/>
        <v>-1</v>
      </c>
      <c r="M38" s="43">
        <f t="shared" si="8"/>
        <v>1.8167783463164262</v>
      </c>
      <c r="N38" s="43">
        <f t="shared" si="9"/>
        <v>0.67750684508874948</v>
      </c>
      <c r="O38" s="43">
        <f t="shared" si="1"/>
        <v>0</v>
      </c>
      <c r="P38" s="43">
        <f t="shared" si="10"/>
        <v>0</v>
      </c>
      <c r="Q38" s="33"/>
      <c r="R38" s="43">
        <f t="shared" si="11"/>
        <v>1.2130902706727731</v>
      </c>
      <c r="S38" s="43">
        <f t="shared" si="12"/>
        <v>0.84532567333615138</v>
      </c>
      <c r="T38" s="43">
        <f t="shared" si="2"/>
        <v>0.69683657826003209</v>
      </c>
      <c r="U38" s="48">
        <f t="shared" si="3"/>
        <v>0.38585198146570954</v>
      </c>
      <c r="V38" s="48">
        <f t="shared" si="13"/>
        <v>0.38585198146570954</v>
      </c>
      <c r="W38" s="33"/>
      <c r="X38" s="43" t="e">
        <f t="shared" si="14"/>
        <v>#DIV/0!</v>
      </c>
      <c r="Y38" s="43" t="e">
        <f t="shared" si="15"/>
        <v>#DIV/0!</v>
      </c>
      <c r="Z38" s="43" t="e">
        <f t="shared" si="16"/>
        <v>#DIV/0!</v>
      </c>
      <c r="AA38" s="43" t="e">
        <f t="shared" si="17"/>
        <v>#DIV/0!</v>
      </c>
      <c r="AB38" s="45"/>
      <c r="AC38" s="31">
        <f t="shared" si="18"/>
        <v>25.971531370118576</v>
      </c>
      <c r="AD38" s="31">
        <f t="shared" si="19"/>
        <v>9.0489565260632556</v>
      </c>
      <c r="AE38" s="31">
        <f t="shared" si="20"/>
        <v>34.808728951597629</v>
      </c>
      <c r="AF38" s="31">
        <f t="shared" si="21"/>
        <v>16.922574844055319</v>
      </c>
      <c r="AG38" s="31">
        <f t="shared" si="22"/>
        <v>43.857685477660887</v>
      </c>
      <c r="AH38" s="48">
        <f t="shared" si="23"/>
        <v>0.38585198146570937</v>
      </c>
      <c r="AI38" s="46"/>
      <c r="AK38" s="46"/>
      <c r="AL38" s="46"/>
      <c r="AM38" s="46"/>
      <c r="AN38" s="46"/>
      <c r="AO38" s="46"/>
      <c r="AP38" s="46"/>
    </row>
    <row r="39" spans="1:42" x14ac:dyDescent="0.2">
      <c r="A39" s="31">
        <f t="shared" si="24"/>
        <v>34</v>
      </c>
      <c r="B39" s="31">
        <v>0.6</v>
      </c>
      <c r="C39" s="31"/>
      <c r="D39" s="43"/>
      <c r="E39" s="43"/>
      <c r="F39" s="43"/>
      <c r="G39" s="43"/>
      <c r="H39" s="43"/>
      <c r="I39" s="43"/>
      <c r="J39" s="44"/>
      <c r="K39" s="44"/>
      <c r="L39" s="44"/>
      <c r="M39" s="43"/>
      <c r="N39" s="43"/>
      <c r="O39" s="43"/>
      <c r="P39" s="43"/>
      <c r="Q39" s="33"/>
      <c r="R39" s="43"/>
      <c r="S39" s="43"/>
      <c r="T39" s="43"/>
      <c r="U39" s="48"/>
      <c r="V39" s="48"/>
      <c r="W39" s="33"/>
      <c r="X39" s="43"/>
      <c r="Y39" s="43"/>
      <c r="Z39" s="43"/>
      <c r="AA39" s="43"/>
      <c r="AB39" s="45"/>
      <c r="AC39" s="31"/>
      <c r="AD39" s="31"/>
      <c r="AE39" s="31"/>
      <c r="AF39" s="31"/>
      <c r="AG39" s="31"/>
      <c r="AH39" s="48"/>
      <c r="AI39" s="46"/>
      <c r="AK39" s="46"/>
      <c r="AL39" s="46"/>
      <c r="AM39" s="46"/>
      <c r="AN39" s="46"/>
      <c r="AO39" s="46"/>
      <c r="AP39" s="46"/>
    </row>
    <row r="40" spans="1:42" x14ac:dyDescent="0.2">
      <c r="A40" s="31">
        <f t="shared" si="24"/>
        <v>35</v>
      </c>
      <c r="B40" s="31">
        <v>0.6</v>
      </c>
      <c r="C40" s="31"/>
      <c r="D40" s="43"/>
      <c r="E40" s="43"/>
      <c r="F40" s="43"/>
      <c r="G40" s="43"/>
      <c r="H40" s="43"/>
      <c r="I40" s="43"/>
      <c r="J40" s="44"/>
      <c r="K40" s="44"/>
      <c r="L40" s="44"/>
      <c r="M40" s="43"/>
      <c r="N40" s="43"/>
      <c r="O40" s="43"/>
      <c r="P40" s="43"/>
      <c r="Q40" s="33"/>
      <c r="R40" s="43"/>
      <c r="S40" s="43"/>
      <c r="T40" s="43"/>
      <c r="U40" s="48"/>
      <c r="V40" s="48"/>
      <c r="W40" s="33"/>
      <c r="X40" s="43"/>
      <c r="Y40" s="43"/>
      <c r="Z40" s="43"/>
      <c r="AA40" s="43"/>
      <c r="AB40" s="45"/>
      <c r="AC40" s="31"/>
      <c r="AD40" s="31"/>
      <c r="AE40" s="31"/>
      <c r="AF40" s="31"/>
      <c r="AG40" s="31"/>
      <c r="AH40" s="48"/>
      <c r="AI40" s="46"/>
      <c r="AK40" s="46"/>
      <c r="AL40" s="46"/>
      <c r="AM40" s="46"/>
      <c r="AN40" s="46"/>
      <c r="AO40" s="46"/>
      <c r="AP40" s="46"/>
    </row>
    <row r="41" spans="1:42" x14ac:dyDescent="0.2">
      <c r="A41" s="31">
        <f t="shared" si="24"/>
        <v>36</v>
      </c>
      <c r="B41" s="31">
        <v>0.6</v>
      </c>
      <c r="C41" s="31"/>
      <c r="D41" s="43"/>
      <c r="E41" s="43"/>
      <c r="F41" s="43"/>
      <c r="G41" s="43"/>
      <c r="H41" s="43"/>
      <c r="I41" s="43"/>
      <c r="J41" s="44"/>
      <c r="K41" s="44"/>
      <c r="L41" s="44"/>
      <c r="M41" s="43"/>
      <c r="N41" s="43"/>
      <c r="O41" s="43"/>
      <c r="P41" s="43"/>
      <c r="Q41" s="33"/>
      <c r="R41" s="43"/>
      <c r="S41" s="43"/>
      <c r="T41" s="43"/>
      <c r="U41" s="48"/>
      <c r="V41" s="48"/>
      <c r="W41" s="33"/>
      <c r="X41" s="43"/>
      <c r="Y41" s="43"/>
      <c r="Z41" s="43"/>
      <c r="AA41" s="43"/>
      <c r="AB41" s="45"/>
      <c r="AC41" s="31"/>
      <c r="AD41" s="31"/>
      <c r="AE41" s="31"/>
      <c r="AF41" s="31"/>
      <c r="AG41" s="31"/>
      <c r="AH41" s="48"/>
      <c r="AI41" s="46"/>
      <c r="AK41" s="46"/>
      <c r="AL41" s="46"/>
      <c r="AM41" s="46"/>
      <c r="AN41" s="46"/>
      <c r="AO41" s="46"/>
      <c r="AP41" s="46"/>
    </row>
    <row r="42" spans="1:42" x14ac:dyDescent="0.2">
      <c r="A42" s="31">
        <f t="shared" si="24"/>
        <v>37</v>
      </c>
      <c r="B42" s="31">
        <v>0.6</v>
      </c>
      <c r="C42" s="31"/>
      <c r="D42" s="43"/>
      <c r="E42" s="43"/>
      <c r="F42" s="43"/>
      <c r="G42" s="43"/>
      <c r="H42" s="43"/>
      <c r="I42" s="43"/>
      <c r="J42" s="44"/>
      <c r="K42" s="44"/>
      <c r="L42" s="44"/>
      <c r="M42" s="43"/>
      <c r="N42" s="43"/>
      <c r="O42" s="43"/>
      <c r="P42" s="43"/>
      <c r="Q42" s="33"/>
      <c r="R42" s="43"/>
      <c r="S42" s="43"/>
      <c r="T42" s="43"/>
      <c r="U42" s="48"/>
      <c r="V42" s="48"/>
      <c r="W42" s="33"/>
      <c r="X42" s="43"/>
      <c r="Y42" s="43"/>
      <c r="Z42" s="43"/>
      <c r="AA42" s="43"/>
      <c r="AB42" s="45"/>
      <c r="AC42" s="31"/>
      <c r="AD42" s="31"/>
      <c r="AE42" s="31"/>
      <c r="AF42" s="31"/>
      <c r="AG42" s="31"/>
      <c r="AH42" s="48"/>
      <c r="AI42" s="46"/>
      <c r="AK42" s="46"/>
      <c r="AL42" s="46"/>
      <c r="AM42" s="46"/>
      <c r="AN42" s="46"/>
      <c r="AO42" s="46"/>
      <c r="AP42" s="46"/>
    </row>
    <row r="43" spans="1:42" x14ac:dyDescent="0.2">
      <c r="A43" s="31">
        <f t="shared" si="24"/>
        <v>38</v>
      </c>
      <c r="B43" s="31">
        <v>0.6</v>
      </c>
      <c r="C43" s="31"/>
      <c r="D43" s="43"/>
      <c r="E43" s="43"/>
      <c r="F43" s="43"/>
      <c r="G43" s="43"/>
      <c r="H43" s="43"/>
      <c r="I43" s="43"/>
      <c r="J43" s="44"/>
      <c r="K43" s="44"/>
      <c r="L43" s="44"/>
      <c r="M43" s="43"/>
      <c r="N43" s="43"/>
      <c r="O43" s="43"/>
      <c r="P43" s="43"/>
      <c r="Q43" s="33"/>
      <c r="R43" s="43"/>
      <c r="S43" s="43"/>
      <c r="T43" s="43"/>
      <c r="U43" s="48"/>
      <c r="V43" s="48"/>
      <c r="W43" s="33"/>
      <c r="X43" s="43"/>
      <c r="Y43" s="43"/>
      <c r="Z43" s="43"/>
      <c r="AA43" s="43"/>
      <c r="AB43" s="45"/>
      <c r="AC43" s="31"/>
      <c r="AD43" s="31"/>
      <c r="AE43" s="31"/>
      <c r="AF43" s="31"/>
      <c r="AG43" s="31"/>
      <c r="AH43" s="48"/>
      <c r="AI43" s="46"/>
      <c r="AK43" s="46"/>
      <c r="AL43" s="46"/>
      <c r="AM43" s="46"/>
      <c r="AN43" s="46"/>
      <c r="AO43" s="46"/>
      <c r="AP43" s="46"/>
    </row>
    <row r="44" spans="1:42" x14ac:dyDescent="0.2">
      <c r="A44" s="31">
        <f t="shared" si="24"/>
        <v>39</v>
      </c>
      <c r="B44" s="31">
        <v>0.6</v>
      </c>
      <c r="C44" s="31"/>
      <c r="D44" s="43"/>
      <c r="E44" s="43"/>
      <c r="F44" s="43"/>
      <c r="G44" s="43"/>
      <c r="H44" s="43"/>
      <c r="I44" s="43"/>
      <c r="J44" s="44"/>
      <c r="K44" s="44"/>
      <c r="L44" s="44"/>
      <c r="M44" s="43"/>
      <c r="N44" s="43"/>
      <c r="O44" s="43"/>
      <c r="P44" s="43"/>
      <c r="Q44" s="33"/>
      <c r="R44" s="43"/>
      <c r="S44" s="43"/>
      <c r="T44" s="43"/>
      <c r="U44" s="48"/>
      <c r="V44" s="48"/>
      <c r="W44" s="33"/>
      <c r="X44" s="43"/>
      <c r="Y44" s="43"/>
      <c r="Z44" s="43"/>
      <c r="AA44" s="43"/>
      <c r="AB44" s="45"/>
      <c r="AC44" s="31"/>
      <c r="AD44" s="31"/>
      <c r="AE44" s="31"/>
      <c r="AF44" s="31"/>
      <c r="AG44" s="31"/>
      <c r="AH44" s="48"/>
      <c r="AI44" s="46"/>
      <c r="AK44" s="46"/>
      <c r="AL44" s="46"/>
      <c r="AM44" s="46"/>
      <c r="AN44" s="46"/>
      <c r="AO44" s="46"/>
      <c r="AP44" s="46"/>
    </row>
    <row r="45" spans="1:42" x14ac:dyDescent="0.2">
      <c r="A45" s="31">
        <f t="shared" si="24"/>
        <v>40</v>
      </c>
      <c r="B45" s="31">
        <v>0.6</v>
      </c>
      <c r="C45" s="31"/>
      <c r="D45" s="43"/>
      <c r="E45" s="43"/>
      <c r="F45" s="43"/>
      <c r="G45" s="43"/>
      <c r="H45" s="43"/>
      <c r="I45" s="43"/>
      <c r="J45" s="44"/>
      <c r="K45" s="44"/>
      <c r="L45" s="44"/>
      <c r="M45" s="43"/>
      <c r="N45" s="43"/>
      <c r="O45" s="43"/>
      <c r="P45" s="43"/>
      <c r="Q45" s="33"/>
      <c r="R45" s="43"/>
      <c r="S45" s="43"/>
      <c r="T45" s="43"/>
      <c r="U45" s="48"/>
      <c r="V45" s="48"/>
      <c r="W45" s="33"/>
      <c r="X45" s="43"/>
      <c r="Y45" s="43"/>
      <c r="Z45" s="43"/>
      <c r="AA45" s="43"/>
      <c r="AB45" s="45"/>
      <c r="AC45" s="31"/>
      <c r="AD45" s="31"/>
      <c r="AE45" s="31"/>
      <c r="AF45" s="31"/>
      <c r="AG45" s="31"/>
      <c r="AH45" s="48"/>
      <c r="AI45" s="46"/>
      <c r="AK45" s="46"/>
      <c r="AL45" s="46"/>
      <c r="AM45" s="46"/>
      <c r="AN45" s="46"/>
      <c r="AO45" s="46"/>
      <c r="AP45" s="46"/>
    </row>
    <row r="46" spans="1:42" x14ac:dyDescent="0.2">
      <c r="A46" s="31">
        <f t="shared" si="24"/>
        <v>41</v>
      </c>
      <c r="B46" s="31">
        <v>0.6</v>
      </c>
      <c r="C46" s="31"/>
      <c r="D46" s="43"/>
      <c r="E46" s="43"/>
      <c r="F46" s="43"/>
      <c r="G46" s="43"/>
      <c r="H46" s="43"/>
      <c r="I46" s="43"/>
      <c r="J46" s="44"/>
      <c r="K46" s="44"/>
      <c r="L46" s="44"/>
      <c r="M46" s="43"/>
      <c r="N46" s="43"/>
      <c r="O46" s="43"/>
      <c r="P46" s="43"/>
      <c r="Q46" s="33"/>
      <c r="R46" s="43"/>
      <c r="S46" s="43"/>
      <c r="T46" s="43"/>
      <c r="U46" s="48"/>
      <c r="V46" s="48"/>
      <c r="W46" s="33"/>
      <c r="X46" s="43"/>
      <c r="Y46" s="43"/>
      <c r="Z46" s="43"/>
      <c r="AA46" s="43"/>
      <c r="AB46" s="45"/>
      <c r="AC46" s="31"/>
      <c r="AD46" s="31"/>
      <c r="AE46" s="31"/>
      <c r="AF46" s="31"/>
      <c r="AG46" s="31"/>
      <c r="AH46" s="48"/>
      <c r="AI46" s="46"/>
      <c r="AK46" s="46"/>
      <c r="AL46" s="46"/>
      <c r="AM46" s="46"/>
      <c r="AN46" s="46"/>
      <c r="AO46" s="46"/>
      <c r="AP46" s="46"/>
    </row>
    <row r="47" spans="1:42" x14ac:dyDescent="0.2">
      <c r="A47" s="31">
        <f t="shared" si="24"/>
        <v>42</v>
      </c>
      <c r="B47" s="31">
        <v>0.6</v>
      </c>
      <c r="C47" s="31"/>
      <c r="D47" s="43"/>
      <c r="E47" s="43"/>
      <c r="F47" s="43"/>
      <c r="G47" s="43"/>
      <c r="H47" s="43"/>
      <c r="I47" s="43"/>
      <c r="J47" s="44"/>
      <c r="K47" s="44"/>
      <c r="L47" s="44"/>
      <c r="M47" s="43"/>
      <c r="N47" s="43"/>
      <c r="O47" s="43"/>
      <c r="P47" s="43"/>
      <c r="Q47" s="33"/>
      <c r="R47" s="43"/>
      <c r="S47" s="43"/>
      <c r="T47" s="43"/>
      <c r="U47" s="48"/>
      <c r="V47" s="48"/>
      <c r="W47" s="33"/>
      <c r="X47" s="43"/>
      <c r="Y47" s="43"/>
      <c r="Z47" s="43"/>
      <c r="AA47" s="43"/>
      <c r="AB47" s="45"/>
      <c r="AC47" s="31"/>
      <c r="AD47" s="31"/>
      <c r="AE47" s="31"/>
      <c r="AF47" s="31"/>
      <c r="AG47" s="31"/>
      <c r="AH47" s="48"/>
      <c r="AI47" s="46"/>
      <c r="AK47" s="46"/>
      <c r="AL47" s="46"/>
      <c r="AM47" s="46"/>
      <c r="AN47" s="46"/>
      <c r="AO47" s="46"/>
      <c r="AP47" s="46"/>
    </row>
    <row r="48" spans="1:42" x14ac:dyDescent="0.2">
      <c r="A48" s="31">
        <f t="shared" si="24"/>
        <v>43</v>
      </c>
      <c r="B48" s="31">
        <v>0.6</v>
      </c>
      <c r="C48" s="31"/>
      <c r="D48" s="43"/>
      <c r="E48" s="43"/>
      <c r="F48" s="43"/>
      <c r="G48" s="43"/>
      <c r="H48" s="43"/>
      <c r="I48" s="43"/>
      <c r="J48" s="44"/>
      <c r="K48" s="44"/>
      <c r="L48" s="44"/>
      <c r="M48" s="43"/>
      <c r="N48" s="43"/>
      <c r="O48" s="43"/>
      <c r="P48" s="43"/>
      <c r="Q48" s="33"/>
      <c r="R48" s="43"/>
      <c r="S48" s="43"/>
      <c r="T48" s="43"/>
      <c r="U48" s="48"/>
      <c r="V48" s="48"/>
      <c r="W48" s="33"/>
      <c r="X48" s="43"/>
      <c r="Y48" s="43"/>
      <c r="Z48" s="43"/>
      <c r="AA48" s="43"/>
      <c r="AB48" s="45"/>
      <c r="AC48" s="31"/>
      <c r="AD48" s="31"/>
      <c r="AE48" s="31"/>
      <c r="AF48" s="31"/>
      <c r="AG48" s="31"/>
      <c r="AH48" s="48"/>
      <c r="AI48" s="46"/>
      <c r="AK48" s="46"/>
      <c r="AL48" s="46"/>
      <c r="AM48" s="46"/>
      <c r="AN48" s="46"/>
      <c r="AO48" s="46"/>
      <c r="AP48" s="46"/>
    </row>
    <row r="49" spans="1:42" x14ac:dyDescent="0.2">
      <c r="A49" s="31">
        <f t="shared" si="24"/>
        <v>44</v>
      </c>
      <c r="B49" s="31">
        <v>0.6</v>
      </c>
      <c r="C49" s="31"/>
      <c r="D49" s="43"/>
      <c r="E49" s="43"/>
      <c r="F49" s="43"/>
      <c r="G49" s="43"/>
      <c r="H49" s="43"/>
      <c r="I49" s="43"/>
      <c r="J49" s="44"/>
      <c r="K49" s="44"/>
      <c r="L49" s="44"/>
      <c r="M49" s="43"/>
      <c r="N49" s="43"/>
      <c r="O49" s="43"/>
      <c r="P49" s="43"/>
      <c r="Q49" s="33"/>
      <c r="R49" s="43"/>
      <c r="S49" s="43"/>
      <c r="T49" s="43"/>
      <c r="U49" s="48"/>
      <c r="V49" s="48"/>
      <c r="W49" s="33"/>
      <c r="X49" s="43"/>
      <c r="Y49" s="43"/>
      <c r="Z49" s="43"/>
      <c r="AA49" s="43"/>
      <c r="AB49" s="45"/>
      <c r="AC49" s="31"/>
      <c r="AD49" s="31"/>
      <c r="AE49" s="31"/>
      <c r="AF49" s="31"/>
      <c r="AG49" s="31"/>
      <c r="AH49" s="48"/>
      <c r="AI49" s="46"/>
      <c r="AK49" s="46"/>
      <c r="AL49" s="46"/>
      <c r="AM49" s="46"/>
      <c r="AN49" s="46"/>
      <c r="AO49" s="46"/>
      <c r="AP49" s="46"/>
    </row>
    <row r="50" spans="1:42" x14ac:dyDescent="0.2">
      <c r="A50" s="31">
        <f t="shared" si="24"/>
        <v>45</v>
      </c>
      <c r="B50" s="31">
        <v>0.6</v>
      </c>
      <c r="C50" s="31"/>
      <c r="D50" s="43"/>
      <c r="E50" s="43"/>
      <c r="F50" s="43"/>
      <c r="G50" s="43"/>
      <c r="H50" s="43"/>
      <c r="I50" s="43"/>
      <c r="J50" s="44"/>
      <c r="K50" s="44"/>
      <c r="L50" s="44"/>
      <c r="M50" s="43"/>
      <c r="N50" s="43"/>
      <c r="O50" s="43"/>
      <c r="P50" s="43"/>
      <c r="Q50" s="33"/>
      <c r="R50" s="43"/>
      <c r="S50" s="43"/>
      <c r="T50" s="43"/>
      <c r="U50" s="48"/>
      <c r="V50" s="48"/>
      <c r="W50" s="33"/>
      <c r="X50" s="43"/>
      <c r="Y50" s="43"/>
      <c r="Z50" s="43"/>
      <c r="AA50" s="43"/>
      <c r="AB50" s="45"/>
      <c r="AC50" s="31"/>
      <c r="AD50" s="31"/>
      <c r="AE50" s="31"/>
      <c r="AF50" s="31"/>
      <c r="AG50" s="31"/>
      <c r="AH50" s="48"/>
      <c r="AI50" s="46"/>
      <c r="AK50" s="46"/>
      <c r="AL50" s="46"/>
      <c r="AM50" s="46"/>
      <c r="AN50" s="46"/>
      <c r="AO50" s="46"/>
      <c r="AP50" s="46"/>
    </row>
    <row r="51" spans="1:42" x14ac:dyDescent="0.2">
      <c r="A51" s="31">
        <f t="shared" si="24"/>
        <v>46</v>
      </c>
      <c r="B51" s="31">
        <v>0.6</v>
      </c>
      <c r="C51" s="31"/>
      <c r="D51" s="43"/>
      <c r="E51" s="43"/>
      <c r="F51" s="43"/>
      <c r="G51" s="43"/>
      <c r="H51" s="43"/>
      <c r="I51" s="43"/>
      <c r="J51" s="44"/>
      <c r="K51" s="44"/>
      <c r="L51" s="44"/>
      <c r="M51" s="43"/>
      <c r="N51" s="43"/>
      <c r="O51" s="43"/>
      <c r="P51" s="43"/>
      <c r="Q51" s="33"/>
      <c r="R51" s="43"/>
      <c r="S51" s="43"/>
      <c r="T51" s="43"/>
      <c r="U51" s="48"/>
      <c r="V51" s="48"/>
      <c r="W51" s="33"/>
      <c r="X51" s="43"/>
      <c r="Y51" s="43"/>
      <c r="Z51" s="43"/>
      <c r="AA51" s="43"/>
      <c r="AB51" s="45"/>
      <c r="AC51" s="31"/>
      <c r="AD51" s="31"/>
      <c r="AE51" s="31"/>
      <c r="AF51" s="31"/>
      <c r="AG51" s="31"/>
      <c r="AH51" s="48"/>
      <c r="AI51" s="46"/>
      <c r="AK51" s="46"/>
      <c r="AL51" s="46"/>
      <c r="AM51" s="46"/>
      <c r="AN51" s="46"/>
      <c r="AO51" s="46"/>
      <c r="AP51" s="46"/>
    </row>
    <row r="52" spans="1:42" x14ac:dyDescent="0.2">
      <c r="A52" s="31">
        <f t="shared" si="24"/>
        <v>47</v>
      </c>
      <c r="B52" s="31">
        <v>0.6</v>
      </c>
      <c r="C52" s="31"/>
      <c r="D52" s="43"/>
      <c r="E52" s="43"/>
      <c r="F52" s="43"/>
      <c r="G52" s="43"/>
      <c r="H52" s="43"/>
      <c r="I52" s="43"/>
      <c r="J52" s="44"/>
      <c r="K52" s="44"/>
      <c r="L52" s="44"/>
      <c r="M52" s="43"/>
      <c r="N52" s="43"/>
      <c r="O52" s="43"/>
      <c r="P52" s="43"/>
      <c r="Q52" s="33"/>
      <c r="R52" s="43"/>
      <c r="S52" s="43"/>
      <c r="T52" s="43"/>
      <c r="U52" s="48"/>
      <c r="V52" s="48"/>
      <c r="W52" s="33"/>
      <c r="X52" s="43"/>
      <c r="Y52" s="43"/>
      <c r="Z52" s="43"/>
      <c r="AA52" s="43"/>
      <c r="AB52" s="45"/>
      <c r="AC52" s="31"/>
      <c r="AD52" s="31"/>
      <c r="AE52" s="31"/>
      <c r="AF52" s="31"/>
      <c r="AG52" s="31"/>
      <c r="AH52" s="48"/>
      <c r="AI52" s="46"/>
      <c r="AK52" s="46"/>
      <c r="AL52" s="46"/>
      <c r="AM52" s="46"/>
      <c r="AN52" s="46"/>
      <c r="AO52" s="46"/>
      <c r="AP52" s="46"/>
    </row>
    <row r="53" spans="1:42" x14ac:dyDescent="0.2">
      <c r="A53" s="31">
        <f t="shared" si="24"/>
        <v>48</v>
      </c>
      <c r="B53" s="31">
        <v>0.6</v>
      </c>
      <c r="C53" s="31"/>
      <c r="D53" s="43"/>
      <c r="E53" s="43"/>
      <c r="F53" s="43"/>
      <c r="G53" s="43"/>
      <c r="H53" s="43"/>
      <c r="I53" s="43"/>
      <c r="J53" s="44"/>
      <c r="K53" s="44"/>
      <c r="L53" s="44"/>
      <c r="M53" s="43"/>
      <c r="N53" s="43"/>
      <c r="O53" s="43"/>
      <c r="P53" s="43"/>
      <c r="Q53" s="33"/>
      <c r="R53" s="43"/>
      <c r="S53" s="43"/>
      <c r="T53" s="43"/>
      <c r="U53" s="48"/>
      <c r="V53" s="48"/>
      <c r="W53" s="33"/>
      <c r="X53" s="43"/>
      <c r="Y53" s="43"/>
      <c r="Z53" s="43"/>
      <c r="AA53" s="43"/>
      <c r="AB53" s="45"/>
      <c r="AC53" s="31"/>
      <c r="AD53" s="31"/>
      <c r="AE53" s="31"/>
      <c r="AF53" s="31"/>
      <c r="AG53" s="31"/>
      <c r="AH53" s="48"/>
      <c r="AI53" s="46"/>
      <c r="AK53" s="46"/>
      <c r="AL53" s="46"/>
      <c r="AM53" s="46"/>
      <c r="AN53" s="46"/>
      <c r="AO53" s="46"/>
      <c r="AP53" s="46"/>
    </row>
    <row r="54" spans="1:42" x14ac:dyDescent="0.2">
      <c r="A54" s="31">
        <f t="shared" si="24"/>
        <v>49</v>
      </c>
      <c r="B54" s="31">
        <v>0.6</v>
      </c>
      <c r="C54" s="31"/>
      <c r="D54" s="43"/>
      <c r="E54" s="43"/>
      <c r="F54" s="43"/>
      <c r="G54" s="43"/>
      <c r="H54" s="43"/>
      <c r="I54" s="43"/>
      <c r="J54" s="44"/>
      <c r="K54" s="44"/>
      <c r="L54" s="44"/>
      <c r="M54" s="43"/>
      <c r="N54" s="43"/>
      <c r="O54" s="43"/>
      <c r="P54" s="43"/>
      <c r="Q54" s="33"/>
      <c r="R54" s="43"/>
      <c r="S54" s="43"/>
      <c r="T54" s="43"/>
      <c r="U54" s="48"/>
      <c r="V54" s="48"/>
      <c r="W54" s="33"/>
      <c r="X54" s="43"/>
      <c r="Y54" s="43"/>
      <c r="Z54" s="43"/>
      <c r="AA54" s="43"/>
      <c r="AB54" s="45"/>
      <c r="AC54" s="31"/>
      <c r="AD54" s="31"/>
      <c r="AE54" s="31"/>
      <c r="AF54" s="31"/>
      <c r="AG54" s="31"/>
      <c r="AH54" s="48"/>
      <c r="AI54" s="46"/>
      <c r="AK54" s="46"/>
      <c r="AL54" s="46"/>
      <c r="AM54" s="46"/>
      <c r="AN54" s="46"/>
      <c r="AO54" s="46"/>
      <c r="AP54" s="46"/>
    </row>
    <row r="55" spans="1:42" x14ac:dyDescent="0.2">
      <c r="A55" s="31"/>
      <c r="B55" s="31"/>
      <c r="C55" s="31"/>
      <c r="D55" s="43"/>
      <c r="E55" s="43"/>
      <c r="F55" s="43"/>
      <c r="G55" s="43"/>
      <c r="H55" s="43"/>
      <c r="I55" s="43"/>
      <c r="J55" s="44"/>
      <c r="K55" s="44"/>
      <c r="L55" s="44"/>
      <c r="M55" s="43"/>
      <c r="N55" s="43"/>
      <c r="O55" s="43"/>
      <c r="P55" s="43"/>
      <c r="Q55" s="33"/>
      <c r="R55" s="43"/>
      <c r="S55" s="43"/>
      <c r="T55" s="43"/>
      <c r="U55" s="44"/>
      <c r="V55" s="44"/>
      <c r="W55" s="33"/>
      <c r="X55" s="43"/>
      <c r="Y55" s="43"/>
      <c r="Z55" s="43"/>
      <c r="AA55" s="43"/>
      <c r="AB55" s="45"/>
      <c r="AC55" s="31"/>
      <c r="AD55" s="31"/>
      <c r="AE55" s="31"/>
      <c r="AF55" s="31"/>
      <c r="AG55" s="31"/>
      <c r="AH55" s="44"/>
      <c r="AI55" s="46"/>
      <c r="AK55" s="46"/>
      <c r="AL55" s="46"/>
      <c r="AM55" s="46"/>
      <c r="AN55" s="46"/>
      <c r="AO55" s="46"/>
      <c r="AP55" s="46"/>
    </row>
    <row r="56" spans="1:42" x14ac:dyDescent="0.2">
      <c r="A56" s="31"/>
      <c r="B56" s="31"/>
      <c r="C56" s="31"/>
      <c r="D56" s="43"/>
      <c r="E56" s="43"/>
      <c r="F56" s="43"/>
      <c r="G56" s="43"/>
      <c r="H56" s="43"/>
      <c r="I56" s="43"/>
      <c r="J56" s="44"/>
      <c r="K56" s="44"/>
      <c r="L56" s="44"/>
      <c r="M56" s="43"/>
      <c r="N56" s="43"/>
      <c r="O56" s="43"/>
      <c r="P56" s="43"/>
      <c r="Q56" s="33"/>
      <c r="R56" s="43"/>
      <c r="S56" s="43"/>
      <c r="T56" s="43"/>
      <c r="U56" s="44"/>
      <c r="V56" s="44"/>
      <c r="W56" s="33"/>
      <c r="X56" s="43"/>
      <c r="Y56" s="43"/>
      <c r="Z56" s="43"/>
      <c r="AA56" s="43"/>
      <c r="AB56" s="45"/>
      <c r="AC56" s="31"/>
      <c r="AD56" s="31"/>
      <c r="AE56" s="31"/>
      <c r="AF56" s="31"/>
      <c r="AG56" s="31"/>
      <c r="AH56" s="44"/>
      <c r="AI56" s="46"/>
      <c r="AK56" s="46"/>
      <c r="AL56" s="46"/>
      <c r="AM56" s="46"/>
      <c r="AN56" s="46"/>
      <c r="AO56" s="46"/>
      <c r="AP56" s="46"/>
    </row>
    <row r="57" spans="1:42" x14ac:dyDescent="0.2">
      <c r="A57" s="31"/>
      <c r="B57" s="31"/>
      <c r="C57" s="31"/>
      <c r="D57" s="43"/>
      <c r="E57" s="43"/>
      <c r="F57" s="43"/>
      <c r="G57" s="43"/>
      <c r="H57" s="43"/>
      <c r="I57" s="43"/>
      <c r="J57" s="44"/>
      <c r="K57" s="44"/>
      <c r="L57" s="44"/>
      <c r="M57" s="43"/>
      <c r="N57" s="43"/>
      <c r="O57" s="43"/>
      <c r="P57" s="43"/>
      <c r="Q57" s="33"/>
      <c r="R57" s="43"/>
      <c r="S57" s="43"/>
      <c r="T57" s="43"/>
      <c r="U57" s="44"/>
      <c r="V57" s="44"/>
      <c r="W57" s="33"/>
      <c r="X57" s="43"/>
      <c r="Y57" s="43"/>
      <c r="Z57" s="43"/>
      <c r="AA57" s="43"/>
      <c r="AB57" s="45"/>
      <c r="AC57" s="31"/>
      <c r="AD57" s="31"/>
      <c r="AE57" s="31"/>
      <c r="AF57" s="31"/>
      <c r="AG57" s="31"/>
      <c r="AH57" s="44"/>
      <c r="AI57" s="46"/>
      <c r="AK57" s="46"/>
      <c r="AL57" s="46"/>
      <c r="AM57" s="46"/>
      <c r="AN57" s="46"/>
      <c r="AO57" s="46"/>
      <c r="AP57" s="46"/>
    </row>
    <row r="58" spans="1:42" x14ac:dyDescent="0.2">
      <c r="A58" s="31"/>
      <c r="B58" s="31"/>
      <c r="C58" s="31"/>
      <c r="D58" s="43"/>
      <c r="E58" s="43"/>
      <c r="F58" s="43"/>
      <c r="G58" s="43"/>
      <c r="H58" s="43"/>
      <c r="I58" s="43"/>
      <c r="J58" s="44"/>
      <c r="K58" s="44"/>
      <c r="L58" s="44"/>
      <c r="M58" s="43"/>
      <c r="N58" s="43"/>
      <c r="O58" s="43"/>
      <c r="P58" s="43"/>
      <c r="Q58" s="33"/>
      <c r="R58" s="43"/>
      <c r="S58" s="43"/>
      <c r="T58" s="43"/>
      <c r="U58" s="44"/>
      <c r="V58" s="44"/>
      <c r="W58" s="33"/>
      <c r="X58" s="43"/>
      <c r="Y58" s="43"/>
      <c r="Z58" s="43"/>
      <c r="AA58" s="43"/>
      <c r="AB58" s="45"/>
      <c r="AC58" s="31"/>
      <c r="AD58" s="31"/>
      <c r="AE58" s="31"/>
      <c r="AF58" s="31"/>
      <c r="AG58" s="31"/>
      <c r="AH58" s="44"/>
      <c r="AI58" s="46"/>
      <c r="AK58" s="46"/>
      <c r="AL58" s="46"/>
      <c r="AM58" s="46"/>
      <c r="AN58" s="46"/>
      <c r="AO58" s="46"/>
      <c r="AP58" s="46"/>
    </row>
    <row r="59" spans="1:42" x14ac:dyDescent="0.2">
      <c r="A59" s="31"/>
      <c r="B59" s="31"/>
      <c r="C59" s="31"/>
      <c r="D59" s="43"/>
      <c r="E59" s="43"/>
      <c r="F59" s="43"/>
      <c r="G59" s="43"/>
      <c r="H59" s="43"/>
      <c r="I59" s="43"/>
      <c r="J59" s="44"/>
      <c r="K59" s="44"/>
      <c r="L59" s="44"/>
      <c r="M59" s="43"/>
      <c r="N59" s="43"/>
      <c r="O59" s="43"/>
      <c r="P59" s="43"/>
      <c r="Q59" s="33"/>
      <c r="R59" s="43"/>
      <c r="S59" s="43"/>
      <c r="T59" s="43"/>
      <c r="U59" s="44"/>
      <c r="V59" s="44"/>
      <c r="W59" s="33"/>
      <c r="X59" s="43"/>
      <c r="Y59" s="43"/>
      <c r="Z59" s="43"/>
      <c r="AA59" s="43"/>
      <c r="AB59" s="45"/>
      <c r="AC59" s="31"/>
      <c r="AD59" s="31"/>
      <c r="AE59" s="31"/>
      <c r="AF59" s="31"/>
      <c r="AG59" s="31"/>
      <c r="AH59" s="44"/>
      <c r="AI59" s="46"/>
      <c r="AK59" s="46"/>
      <c r="AL59" s="46"/>
      <c r="AM59" s="46"/>
      <c r="AN59" s="46"/>
      <c r="AO59" s="46"/>
      <c r="AP59" s="46"/>
    </row>
    <row r="60" spans="1:42" x14ac:dyDescent="0.2">
      <c r="A60" s="31"/>
      <c r="B60" s="31"/>
      <c r="C60" s="31"/>
      <c r="D60" s="43"/>
      <c r="E60" s="43"/>
      <c r="F60" s="43"/>
      <c r="G60" s="43"/>
      <c r="H60" s="43"/>
      <c r="I60" s="43"/>
      <c r="J60" s="44"/>
      <c r="K60" s="44"/>
      <c r="L60" s="44"/>
      <c r="M60" s="43"/>
      <c r="N60" s="43"/>
      <c r="O60" s="43"/>
      <c r="P60" s="43"/>
      <c r="Q60" s="33"/>
      <c r="R60" s="43"/>
      <c r="S60" s="43"/>
      <c r="T60" s="43"/>
      <c r="U60" s="44"/>
      <c r="V60" s="44"/>
      <c r="W60" s="33"/>
      <c r="X60" s="43"/>
      <c r="Y60" s="43"/>
      <c r="Z60" s="43"/>
      <c r="AA60" s="43"/>
      <c r="AB60" s="45"/>
      <c r="AC60" s="31"/>
      <c r="AD60" s="31"/>
      <c r="AE60" s="31"/>
      <c r="AF60" s="31"/>
      <c r="AG60" s="31"/>
      <c r="AH60" s="44"/>
      <c r="AI60" s="46"/>
      <c r="AK60" s="46"/>
      <c r="AL60" s="46"/>
      <c r="AM60" s="46"/>
      <c r="AN60" s="46"/>
      <c r="AO60" s="46"/>
      <c r="AP60" s="46"/>
    </row>
    <row r="61" spans="1:42" x14ac:dyDescent="0.2">
      <c r="A61" s="31"/>
      <c r="B61" s="31"/>
      <c r="C61" s="31"/>
      <c r="D61" s="43"/>
      <c r="E61" s="43"/>
      <c r="F61" s="43"/>
      <c r="G61" s="43"/>
      <c r="H61" s="43"/>
      <c r="I61" s="43"/>
      <c r="J61" s="44"/>
      <c r="K61" s="44"/>
      <c r="L61" s="44"/>
      <c r="M61" s="43"/>
      <c r="N61" s="43"/>
      <c r="O61" s="43"/>
      <c r="P61" s="43"/>
      <c r="Q61" s="33"/>
      <c r="R61" s="43"/>
      <c r="S61" s="43"/>
      <c r="T61" s="43"/>
      <c r="U61" s="44"/>
      <c r="V61" s="44"/>
      <c r="W61" s="33"/>
      <c r="X61" s="43"/>
      <c r="Y61" s="43"/>
      <c r="Z61" s="43"/>
      <c r="AA61" s="43"/>
      <c r="AB61" s="45"/>
      <c r="AC61" s="31"/>
      <c r="AD61" s="31"/>
      <c r="AE61" s="31"/>
      <c r="AF61" s="31"/>
      <c r="AG61" s="31"/>
      <c r="AH61" s="44"/>
      <c r="AI61" s="46"/>
      <c r="AK61" s="46"/>
      <c r="AL61" s="46"/>
      <c r="AM61" s="46"/>
      <c r="AN61" s="46"/>
      <c r="AO61" s="46"/>
      <c r="AP61" s="46"/>
    </row>
    <row r="62" spans="1:42" x14ac:dyDescent="0.2">
      <c r="A62" s="31"/>
      <c r="B62" s="31"/>
      <c r="C62" s="31"/>
      <c r="D62" s="43"/>
      <c r="E62" s="43"/>
      <c r="F62" s="43"/>
      <c r="G62" s="43"/>
      <c r="H62" s="43"/>
      <c r="I62" s="43"/>
      <c r="J62" s="44"/>
      <c r="K62" s="44"/>
      <c r="L62" s="44"/>
      <c r="M62" s="43"/>
      <c r="N62" s="43"/>
      <c r="O62" s="43"/>
      <c r="P62" s="43"/>
      <c r="Q62" s="33"/>
      <c r="R62" s="43"/>
      <c r="S62" s="43"/>
      <c r="T62" s="43"/>
      <c r="U62" s="44"/>
      <c r="V62" s="44"/>
      <c r="W62" s="33"/>
      <c r="X62" s="43"/>
      <c r="Y62" s="43"/>
      <c r="Z62" s="43"/>
      <c r="AA62" s="43"/>
      <c r="AB62" s="45"/>
      <c r="AC62" s="31"/>
      <c r="AD62" s="31"/>
      <c r="AE62" s="31"/>
      <c r="AF62" s="31"/>
      <c r="AG62" s="31"/>
      <c r="AH62" s="44"/>
      <c r="AI62" s="46"/>
      <c r="AK62" s="46"/>
      <c r="AL62" s="46"/>
      <c r="AM62" s="46"/>
      <c r="AN62" s="46"/>
      <c r="AO62" s="46"/>
      <c r="AP62" s="46"/>
    </row>
    <row r="63" spans="1:42" x14ac:dyDescent="0.2">
      <c r="A63" s="31"/>
      <c r="B63" s="31"/>
      <c r="C63" s="31"/>
      <c r="D63" s="43"/>
      <c r="E63" s="43"/>
      <c r="F63" s="43"/>
      <c r="G63" s="43"/>
      <c r="H63" s="43"/>
      <c r="I63" s="43"/>
      <c r="J63" s="44"/>
      <c r="K63" s="44"/>
      <c r="L63" s="44"/>
      <c r="M63" s="43"/>
      <c r="N63" s="43"/>
      <c r="O63" s="43"/>
      <c r="P63" s="43"/>
      <c r="Q63" s="33"/>
      <c r="R63" s="43"/>
      <c r="S63" s="43"/>
      <c r="T63" s="43"/>
      <c r="U63" s="44"/>
      <c r="V63" s="44"/>
      <c r="W63" s="33"/>
      <c r="X63" s="43"/>
      <c r="Y63" s="43"/>
      <c r="Z63" s="43"/>
      <c r="AA63" s="43"/>
      <c r="AB63" s="45"/>
      <c r="AC63" s="31"/>
      <c r="AD63" s="31"/>
      <c r="AE63" s="31"/>
      <c r="AF63" s="31"/>
      <c r="AG63" s="31"/>
      <c r="AH63" s="44"/>
      <c r="AI63" s="46"/>
      <c r="AK63" s="46"/>
      <c r="AL63" s="46"/>
      <c r="AM63" s="46"/>
      <c r="AN63" s="46"/>
      <c r="AO63" s="46"/>
      <c r="AP63" s="46"/>
    </row>
    <row r="64" spans="1:42" x14ac:dyDescent="0.2">
      <c r="A64" s="31"/>
      <c r="B64" s="31"/>
      <c r="C64" s="31"/>
      <c r="D64" s="43"/>
      <c r="E64" s="43"/>
      <c r="F64" s="43"/>
      <c r="G64" s="43"/>
      <c r="H64" s="43"/>
      <c r="I64" s="43"/>
      <c r="J64" s="44"/>
      <c r="K64" s="44"/>
      <c r="L64" s="44"/>
      <c r="M64" s="43"/>
      <c r="N64" s="43"/>
      <c r="O64" s="43"/>
      <c r="P64" s="43"/>
      <c r="Q64" s="33"/>
      <c r="R64" s="43"/>
      <c r="S64" s="43"/>
      <c r="T64" s="43"/>
      <c r="U64" s="44"/>
      <c r="V64" s="44"/>
      <c r="W64" s="33"/>
      <c r="X64" s="43"/>
      <c r="Y64" s="43"/>
      <c r="Z64" s="43"/>
      <c r="AA64" s="43"/>
      <c r="AB64" s="45"/>
      <c r="AC64" s="31"/>
      <c r="AD64" s="31"/>
      <c r="AE64" s="31"/>
      <c r="AF64" s="31"/>
      <c r="AG64" s="31"/>
      <c r="AH64" s="44"/>
      <c r="AI64" s="46"/>
      <c r="AK64" s="46"/>
      <c r="AL64" s="46"/>
      <c r="AM64" s="46"/>
      <c r="AN64" s="46"/>
      <c r="AO64" s="46"/>
      <c r="AP64" s="46"/>
    </row>
    <row r="65" spans="1:42" x14ac:dyDescent="0.2">
      <c r="A65" s="31"/>
      <c r="B65" s="31"/>
      <c r="C65" s="31"/>
      <c r="D65" s="43"/>
      <c r="E65" s="43"/>
      <c r="F65" s="43"/>
      <c r="G65" s="43"/>
      <c r="H65" s="43"/>
      <c r="I65" s="43"/>
      <c r="J65" s="44"/>
      <c r="K65" s="44"/>
      <c r="L65" s="44"/>
      <c r="M65" s="43"/>
      <c r="N65" s="43"/>
      <c r="O65" s="43"/>
      <c r="P65" s="43"/>
      <c r="Q65" s="33"/>
      <c r="R65" s="43"/>
      <c r="S65" s="43"/>
      <c r="T65" s="43"/>
      <c r="U65" s="44"/>
      <c r="V65" s="44"/>
      <c r="W65" s="33"/>
      <c r="X65" s="43"/>
      <c r="Y65" s="43"/>
      <c r="Z65" s="43"/>
      <c r="AA65" s="43"/>
      <c r="AB65" s="45"/>
      <c r="AC65" s="31"/>
      <c r="AD65" s="31"/>
      <c r="AE65" s="31"/>
      <c r="AF65" s="31"/>
      <c r="AG65" s="31"/>
      <c r="AH65" s="44"/>
      <c r="AI65" s="46"/>
      <c r="AK65" s="46"/>
      <c r="AL65" s="46"/>
      <c r="AM65" s="46"/>
      <c r="AN65" s="46"/>
      <c r="AO65" s="46"/>
      <c r="AP65" s="46"/>
    </row>
    <row r="66" spans="1:42" x14ac:dyDescent="0.2">
      <c r="A66" s="31"/>
      <c r="B66" s="31"/>
      <c r="C66" s="31"/>
      <c r="D66" s="43"/>
      <c r="E66" s="43"/>
      <c r="F66" s="43"/>
      <c r="G66" s="43"/>
      <c r="H66" s="43"/>
      <c r="I66" s="43"/>
      <c r="J66" s="44"/>
      <c r="K66" s="44"/>
      <c r="L66" s="44"/>
      <c r="M66" s="43"/>
      <c r="N66" s="43"/>
      <c r="O66" s="43"/>
      <c r="P66" s="43"/>
      <c r="Q66" s="33"/>
      <c r="R66" s="43"/>
      <c r="S66" s="43"/>
      <c r="T66" s="43"/>
      <c r="U66" s="44"/>
      <c r="V66" s="44"/>
      <c r="W66" s="33"/>
      <c r="X66" s="43"/>
      <c r="Y66" s="43"/>
      <c r="Z66" s="43"/>
      <c r="AA66" s="43"/>
      <c r="AB66" s="45"/>
      <c r="AC66" s="31"/>
      <c r="AD66" s="31"/>
      <c r="AE66" s="31"/>
      <c r="AF66" s="31"/>
      <c r="AG66" s="31"/>
      <c r="AH66" s="44"/>
      <c r="AI66" s="46"/>
      <c r="AK66" s="46"/>
      <c r="AL66" s="46"/>
      <c r="AM66" s="46"/>
      <c r="AN66" s="46"/>
      <c r="AO66" s="46"/>
      <c r="AP66" s="46"/>
    </row>
    <row r="67" spans="1:42" x14ac:dyDescent="0.2">
      <c r="A67" s="31"/>
      <c r="B67" s="31"/>
      <c r="C67" s="31"/>
      <c r="D67" s="43"/>
      <c r="E67" s="43"/>
      <c r="F67" s="43"/>
      <c r="G67" s="43"/>
      <c r="H67" s="43"/>
      <c r="I67" s="43"/>
      <c r="J67" s="44"/>
      <c r="K67" s="44"/>
      <c r="L67" s="44"/>
      <c r="M67" s="43"/>
      <c r="N67" s="43"/>
      <c r="O67" s="43"/>
      <c r="P67" s="43"/>
      <c r="Q67" s="33"/>
      <c r="R67" s="43"/>
      <c r="S67" s="43"/>
      <c r="T67" s="43"/>
      <c r="U67" s="44"/>
      <c r="V67" s="44"/>
      <c r="W67" s="33"/>
      <c r="X67" s="43"/>
      <c r="Y67" s="43"/>
      <c r="Z67" s="43"/>
      <c r="AA67" s="43"/>
      <c r="AB67" s="45"/>
      <c r="AC67" s="31"/>
      <c r="AD67" s="31"/>
      <c r="AE67" s="31"/>
      <c r="AF67" s="31"/>
      <c r="AG67" s="31"/>
      <c r="AH67" s="44"/>
      <c r="AI67" s="46"/>
      <c r="AK67" s="46"/>
      <c r="AL67" s="46"/>
      <c r="AM67" s="46"/>
      <c r="AN67" s="46"/>
      <c r="AO67" s="46"/>
      <c r="AP67" s="46"/>
    </row>
    <row r="68" spans="1:42" x14ac:dyDescent="0.2">
      <c r="A68" s="31"/>
      <c r="B68" s="31"/>
      <c r="C68" s="31"/>
      <c r="D68" s="43"/>
      <c r="E68" s="43"/>
      <c r="F68" s="43"/>
      <c r="G68" s="43"/>
      <c r="H68" s="43"/>
      <c r="I68" s="43"/>
      <c r="J68" s="44"/>
      <c r="K68" s="44"/>
      <c r="L68" s="44"/>
      <c r="M68" s="43"/>
      <c r="N68" s="43"/>
      <c r="O68" s="43"/>
      <c r="P68" s="43"/>
      <c r="Q68" s="33"/>
      <c r="R68" s="43"/>
      <c r="S68" s="43"/>
      <c r="T68" s="43"/>
      <c r="U68" s="44"/>
      <c r="V68" s="44"/>
      <c r="W68" s="33"/>
      <c r="X68" s="43"/>
      <c r="Y68" s="43"/>
      <c r="Z68" s="43"/>
      <c r="AA68" s="43"/>
      <c r="AB68" s="45"/>
      <c r="AC68" s="31"/>
      <c r="AD68" s="31"/>
      <c r="AE68" s="31"/>
      <c r="AF68" s="31"/>
      <c r="AG68" s="31"/>
      <c r="AH68" s="44"/>
      <c r="AI68" s="46"/>
      <c r="AK68" s="46"/>
      <c r="AL68" s="46"/>
      <c r="AM68" s="46"/>
      <c r="AN68" s="46"/>
      <c r="AO68" s="46"/>
      <c r="AP68" s="46"/>
    </row>
    <row r="69" spans="1:42" x14ac:dyDescent="0.2">
      <c r="A69" s="31"/>
      <c r="B69" s="31"/>
      <c r="C69" s="31"/>
      <c r="D69" s="43"/>
      <c r="E69" s="43"/>
      <c r="F69" s="43"/>
      <c r="G69" s="43"/>
      <c r="H69" s="43"/>
      <c r="I69" s="43"/>
      <c r="J69" s="44"/>
      <c r="K69" s="44"/>
      <c r="L69" s="44"/>
      <c r="M69" s="43"/>
      <c r="N69" s="43"/>
      <c r="O69" s="43"/>
      <c r="P69" s="43"/>
      <c r="Q69" s="33"/>
      <c r="R69" s="43"/>
      <c r="S69" s="43"/>
      <c r="T69" s="43"/>
      <c r="U69" s="44"/>
      <c r="V69" s="44"/>
      <c r="W69" s="33"/>
      <c r="X69" s="43"/>
      <c r="Y69" s="43"/>
      <c r="Z69" s="43"/>
      <c r="AA69" s="43"/>
      <c r="AB69" s="45"/>
      <c r="AC69" s="31"/>
      <c r="AD69" s="31"/>
      <c r="AE69" s="31"/>
      <c r="AF69" s="31"/>
      <c r="AG69" s="31"/>
      <c r="AH69" s="44"/>
      <c r="AI69" s="46"/>
      <c r="AK69" s="46"/>
      <c r="AL69" s="46"/>
      <c r="AM69" s="46"/>
      <c r="AN69" s="46"/>
      <c r="AO69" s="46"/>
      <c r="AP69" s="46"/>
    </row>
    <row r="70" spans="1:42" x14ac:dyDescent="0.2">
      <c r="A70" s="31"/>
      <c r="B70" s="31"/>
      <c r="C70" s="31"/>
      <c r="D70" s="43"/>
      <c r="E70" s="43"/>
      <c r="F70" s="43"/>
      <c r="G70" s="43"/>
      <c r="H70" s="43"/>
      <c r="I70" s="43"/>
      <c r="J70" s="44"/>
      <c r="K70" s="44"/>
      <c r="L70" s="44"/>
      <c r="M70" s="43"/>
      <c r="N70" s="43"/>
      <c r="O70" s="43"/>
      <c r="P70" s="43"/>
      <c r="Q70" s="33"/>
      <c r="R70" s="43"/>
      <c r="S70" s="43"/>
      <c r="T70" s="43"/>
      <c r="U70" s="44"/>
      <c r="V70" s="44"/>
      <c r="W70" s="33"/>
      <c r="X70" s="43"/>
      <c r="Y70" s="43"/>
      <c r="Z70" s="43"/>
      <c r="AA70" s="43"/>
      <c r="AB70" s="45"/>
      <c r="AC70" s="31"/>
      <c r="AD70" s="31"/>
      <c r="AE70" s="31"/>
      <c r="AF70" s="31"/>
      <c r="AG70" s="31"/>
      <c r="AH70" s="44"/>
      <c r="AI70" s="46"/>
      <c r="AK70" s="46"/>
      <c r="AL70" s="46"/>
      <c r="AM70" s="46"/>
      <c r="AN70" s="46"/>
      <c r="AO70" s="46"/>
      <c r="AP70" s="46"/>
    </row>
    <row r="71" spans="1:42" x14ac:dyDescent="0.2">
      <c r="A71" s="31"/>
      <c r="B71" s="31"/>
      <c r="C71" s="31"/>
      <c r="D71" s="43"/>
      <c r="E71" s="43"/>
      <c r="F71" s="43"/>
      <c r="G71" s="43"/>
      <c r="H71" s="43"/>
      <c r="I71" s="43"/>
      <c r="J71" s="44"/>
      <c r="K71" s="44"/>
      <c r="L71" s="44"/>
      <c r="M71" s="43"/>
      <c r="N71" s="43"/>
      <c r="O71" s="43"/>
      <c r="P71" s="43"/>
      <c r="Q71" s="33"/>
      <c r="R71" s="43"/>
      <c r="S71" s="43"/>
      <c r="T71" s="43"/>
      <c r="U71" s="44"/>
      <c r="V71" s="44"/>
      <c r="W71" s="33"/>
      <c r="X71" s="43"/>
      <c r="Y71" s="43"/>
      <c r="Z71" s="43"/>
      <c r="AA71" s="43"/>
      <c r="AB71" s="45"/>
      <c r="AC71" s="31"/>
      <c r="AD71" s="31"/>
      <c r="AE71" s="31"/>
      <c r="AF71" s="31"/>
      <c r="AG71" s="31"/>
      <c r="AH71" s="44"/>
      <c r="AI71" s="46"/>
      <c r="AK71" s="46"/>
      <c r="AL71" s="46"/>
      <c r="AM71" s="46"/>
      <c r="AN71" s="46"/>
      <c r="AO71" s="46"/>
      <c r="AP71" s="46"/>
    </row>
    <row r="72" spans="1:42" x14ac:dyDescent="0.2">
      <c r="A72" s="31"/>
      <c r="B72" s="31"/>
      <c r="C72" s="31"/>
      <c r="D72" s="43"/>
      <c r="E72" s="43"/>
      <c r="F72" s="43"/>
      <c r="G72" s="43"/>
      <c r="H72" s="43"/>
      <c r="I72" s="43"/>
      <c r="J72" s="44"/>
      <c r="K72" s="44"/>
      <c r="L72" s="44"/>
      <c r="M72" s="43"/>
      <c r="N72" s="43"/>
      <c r="O72" s="43"/>
      <c r="P72" s="43"/>
      <c r="Q72" s="33"/>
      <c r="R72" s="43"/>
      <c r="S72" s="43"/>
      <c r="T72" s="43"/>
      <c r="U72" s="44"/>
      <c r="V72" s="44"/>
      <c r="W72" s="33"/>
      <c r="X72" s="43"/>
      <c r="Y72" s="43"/>
      <c r="Z72" s="43"/>
      <c r="AA72" s="43"/>
      <c r="AB72" s="45"/>
      <c r="AC72" s="31"/>
      <c r="AD72" s="31"/>
      <c r="AE72" s="31"/>
      <c r="AF72" s="31"/>
      <c r="AG72" s="31"/>
      <c r="AH72" s="44"/>
      <c r="AI72" s="46"/>
      <c r="AK72" s="46"/>
      <c r="AL72" s="46"/>
      <c r="AM72" s="46"/>
      <c r="AN72" s="46"/>
      <c r="AO72" s="46"/>
      <c r="AP72" s="46"/>
    </row>
    <row r="73" spans="1:42" x14ac:dyDescent="0.2">
      <c r="A73" s="31"/>
      <c r="B73" s="31"/>
      <c r="C73" s="31"/>
      <c r="D73" s="43"/>
      <c r="E73" s="43"/>
      <c r="F73" s="43"/>
      <c r="G73" s="43"/>
      <c r="H73" s="43"/>
      <c r="I73" s="43"/>
      <c r="J73" s="44"/>
      <c r="K73" s="44"/>
      <c r="L73" s="44"/>
      <c r="M73" s="43"/>
      <c r="N73" s="43"/>
      <c r="O73" s="43"/>
      <c r="P73" s="43"/>
      <c r="Q73" s="33"/>
      <c r="R73" s="43"/>
      <c r="S73" s="43"/>
      <c r="T73" s="43"/>
      <c r="U73" s="44"/>
      <c r="V73" s="44"/>
      <c r="W73" s="33"/>
      <c r="X73" s="43"/>
      <c r="Y73" s="43"/>
      <c r="Z73" s="43"/>
      <c r="AA73" s="43"/>
      <c r="AB73" s="45"/>
      <c r="AC73" s="31"/>
      <c r="AD73" s="31"/>
      <c r="AE73" s="31"/>
      <c r="AF73" s="31"/>
      <c r="AG73" s="31"/>
      <c r="AH73" s="44"/>
      <c r="AI73" s="46"/>
      <c r="AK73" s="46"/>
      <c r="AL73" s="46"/>
      <c r="AM73" s="46"/>
      <c r="AN73" s="46"/>
      <c r="AO73" s="46"/>
      <c r="AP73" s="46"/>
    </row>
    <row r="74" spans="1:42" x14ac:dyDescent="0.2">
      <c r="A74" s="31"/>
      <c r="B74" s="31"/>
      <c r="C74" s="31"/>
      <c r="D74" s="43"/>
      <c r="E74" s="43"/>
      <c r="F74" s="43"/>
      <c r="G74" s="43"/>
      <c r="H74" s="43"/>
      <c r="I74" s="43"/>
      <c r="J74" s="44"/>
      <c r="K74" s="44"/>
      <c r="L74" s="44"/>
      <c r="M74" s="43"/>
      <c r="N74" s="43"/>
      <c r="O74" s="43"/>
      <c r="P74" s="43"/>
      <c r="Q74" s="33"/>
      <c r="R74" s="43"/>
      <c r="S74" s="43"/>
      <c r="T74" s="43"/>
      <c r="U74" s="44"/>
      <c r="V74" s="44"/>
      <c r="W74" s="33"/>
      <c r="X74" s="43"/>
      <c r="Y74" s="43"/>
      <c r="Z74" s="43"/>
      <c r="AA74" s="43"/>
      <c r="AB74" s="45"/>
      <c r="AC74" s="31"/>
      <c r="AD74" s="31"/>
      <c r="AE74" s="31"/>
      <c r="AF74" s="31"/>
      <c r="AG74" s="31"/>
      <c r="AH74" s="44"/>
      <c r="AI74" s="46"/>
      <c r="AK74" s="46"/>
      <c r="AL74" s="46"/>
      <c r="AM74" s="46"/>
      <c r="AN74" s="46"/>
      <c r="AO74" s="46"/>
      <c r="AP74" s="46"/>
    </row>
    <row r="75" spans="1:42" x14ac:dyDescent="0.2">
      <c r="A75" s="31"/>
      <c r="B75" s="31"/>
      <c r="C75" s="31"/>
      <c r="D75" s="43"/>
      <c r="E75" s="43"/>
      <c r="F75" s="43"/>
      <c r="G75" s="43"/>
      <c r="H75" s="43"/>
      <c r="I75" s="43"/>
      <c r="J75" s="44"/>
      <c r="K75" s="44"/>
      <c r="L75" s="44"/>
      <c r="M75" s="43"/>
      <c r="N75" s="43"/>
      <c r="O75" s="43"/>
      <c r="P75" s="43"/>
      <c r="Q75" s="33"/>
      <c r="R75" s="43"/>
      <c r="S75" s="43"/>
      <c r="T75" s="43"/>
      <c r="U75" s="44"/>
      <c r="V75" s="44"/>
      <c r="W75" s="33"/>
      <c r="X75" s="43"/>
      <c r="Y75" s="43"/>
      <c r="Z75" s="43"/>
      <c r="AA75" s="43"/>
      <c r="AB75" s="45"/>
      <c r="AC75" s="31"/>
      <c r="AD75" s="31"/>
      <c r="AE75" s="31"/>
      <c r="AF75" s="31"/>
      <c r="AG75" s="31"/>
      <c r="AH75" s="44"/>
      <c r="AI75" s="46"/>
      <c r="AK75" s="46"/>
      <c r="AL75" s="46"/>
      <c r="AM75" s="46"/>
      <c r="AN75" s="46"/>
      <c r="AO75" s="46"/>
      <c r="AP75" s="46"/>
    </row>
    <row r="76" spans="1:42" x14ac:dyDescent="0.2">
      <c r="A76" s="31"/>
      <c r="B76" s="31"/>
      <c r="C76" s="31"/>
      <c r="D76" s="43"/>
      <c r="E76" s="43"/>
      <c r="F76" s="43"/>
      <c r="G76" s="43"/>
      <c r="H76" s="43"/>
      <c r="I76" s="43"/>
      <c r="J76" s="44"/>
      <c r="K76" s="44"/>
      <c r="L76" s="44"/>
      <c r="M76" s="43"/>
      <c r="N76" s="43"/>
      <c r="O76" s="43"/>
      <c r="P76" s="43"/>
      <c r="Q76" s="33"/>
      <c r="R76" s="43"/>
      <c r="S76" s="43"/>
      <c r="T76" s="43"/>
      <c r="U76" s="44"/>
      <c r="V76" s="44"/>
      <c r="W76" s="33"/>
      <c r="X76" s="43"/>
      <c r="Y76" s="43"/>
      <c r="Z76" s="43"/>
      <c r="AA76" s="43"/>
      <c r="AB76" s="45"/>
      <c r="AC76" s="31"/>
      <c r="AD76" s="31"/>
      <c r="AE76" s="31"/>
      <c r="AF76" s="31"/>
      <c r="AG76" s="31"/>
      <c r="AH76" s="44"/>
      <c r="AI76" s="46"/>
      <c r="AK76" s="46"/>
      <c r="AL76" s="46"/>
      <c r="AM76" s="46"/>
      <c r="AN76" s="46"/>
      <c r="AO76" s="46"/>
      <c r="AP76" s="46"/>
    </row>
    <row r="77" spans="1:42" x14ac:dyDescent="0.2">
      <c r="A77" s="31"/>
      <c r="B77" s="31"/>
      <c r="C77" s="31"/>
      <c r="D77" s="43"/>
      <c r="E77" s="43"/>
      <c r="F77" s="43"/>
      <c r="G77" s="43"/>
      <c r="H77" s="43"/>
      <c r="I77" s="43"/>
      <c r="J77" s="44"/>
      <c r="K77" s="44"/>
      <c r="L77" s="44"/>
      <c r="M77" s="43"/>
      <c r="N77" s="43"/>
      <c r="O77" s="43"/>
      <c r="P77" s="43"/>
      <c r="Q77" s="33"/>
      <c r="R77" s="43"/>
      <c r="S77" s="43"/>
      <c r="T77" s="43"/>
      <c r="U77" s="44"/>
      <c r="V77" s="44"/>
      <c r="W77" s="33"/>
      <c r="X77" s="43"/>
      <c r="Y77" s="43"/>
      <c r="Z77" s="43"/>
      <c r="AA77" s="43"/>
      <c r="AB77" s="45"/>
      <c r="AC77" s="31"/>
      <c r="AD77" s="31"/>
      <c r="AE77" s="31"/>
      <c r="AF77" s="31"/>
      <c r="AG77" s="31"/>
      <c r="AH77" s="44"/>
      <c r="AI77" s="46"/>
      <c r="AK77" s="46"/>
      <c r="AL77" s="46"/>
      <c r="AM77" s="46"/>
      <c r="AN77" s="46"/>
      <c r="AO77" s="46"/>
      <c r="AP77" s="46"/>
    </row>
    <row r="78" spans="1:42" x14ac:dyDescent="0.2">
      <c r="A78" s="31"/>
      <c r="B78" s="31"/>
      <c r="C78" s="31"/>
      <c r="D78" s="43"/>
      <c r="E78" s="43"/>
      <c r="F78" s="43"/>
      <c r="G78" s="43"/>
      <c r="H78" s="43"/>
      <c r="I78" s="43"/>
      <c r="J78" s="44"/>
      <c r="K78" s="44"/>
      <c r="L78" s="44"/>
      <c r="M78" s="43"/>
      <c r="N78" s="43"/>
      <c r="O78" s="43"/>
      <c r="P78" s="43"/>
      <c r="Q78" s="33"/>
      <c r="R78" s="43"/>
      <c r="S78" s="43"/>
      <c r="T78" s="43"/>
      <c r="U78" s="44"/>
      <c r="V78" s="44"/>
      <c r="W78" s="33"/>
      <c r="X78" s="43"/>
      <c r="Y78" s="43"/>
      <c r="Z78" s="43"/>
      <c r="AA78" s="43"/>
      <c r="AB78" s="45"/>
      <c r="AC78" s="31"/>
      <c r="AD78" s="31"/>
      <c r="AE78" s="31"/>
      <c r="AF78" s="31"/>
      <c r="AG78" s="31"/>
      <c r="AH78" s="44"/>
      <c r="AI78" s="46"/>
      <c r="AK78" s="46"/>
      <c r="AL78" s="46"/>
      <c r="AM78" s="46"/>
      <c r="AN78" s="46"/>
      <c r="AO78" s="46"/>
      <c r="AP78" s="46"/>
    </row>
    <row r="79" spans="1:42" x14ac:dyDescent="0.2">
      <c r="A79" s="31"/>
      <c r="B79" s="31"/>
      <c r="C79" s="31"/>
      <c r="D79" s="43"/>
      <c r="E79" s="43"/>
      <c r="F79" s="43"/>
      <c r="G79" s="43"/>
      <c r="H79" s="43"/>
      <c r="I79" s="43"/>
      <c r="J79" s="44"/>
      <c r="K79" s="44"/>
      <c r="L79" s="44"/>
      <c r="M79" s="43"/>
      <c r="N79" s="43"/>
      <c r="O79" s="43"/>
      <c r="P79" s="43"/>
      <c r="Q79" s="33"/>
      <c r="R79" s="43"/>
      <c r="S79" s="43"/>
      <c r="T79" s="43"/>
      <c r="U79" s="44"/>
      <c r="V79" s="44"/>
      <c r="W79" s="33"/>
      <c r="X79" s="43"/>
      <c r="Y79" s="43"/>
      <c r="Z79" s="43"/>
      <c r="AA79" s="43"/>
      <c r="AB79" s="45"/>
      <c r="AC79" s="31"/>
      <c r="AD79" s="31"/>
      <c r="AE79" s="31"/>
      <c r="AF79" s="31"/>
      <c r="AG79" s="31"/>
      <c r="AH79" s="44"/>
      <c r="AI79" s="46"/>
      <c r="AK79" s="46"/>
      <c r="AL79" s="46"/>
      <c r="AM79" s="46"/>
      <c r="AN79" s="46"/>
      <c r="AO79" s="46"/>
      <c r="AP79" s="46"/>
    </row>
    <row r="80" spans="1:42" x14ac:dyDescent="0.2">
      <c r="A80" s="31"/>
      <c r="B80" s="31"/>
      <c r="C80" s="31"/>
      <c r="D80" s="43"/>
      <c r="E80" s="43"/>
      <c r="F80" s="43"/>
      <c r="G80" s="43"/>
      <c r="H80" s="43"/>
      <c r="I80" s="43"/>
      <c r="J80" s="44"/>
      <c r="K80" s="44"/>
      <c r="L80" s="44"/>
      <c r="M80" s="43"/>
      <c r="N80" s="43"/>
      <c r="O80" s="43"/>
      <c r="P80" s="43"/>
      <c r="Q80" s="33"/>
      <c r="R80" s="43"/>
      <c r="S80" s="43"/>
      <c r="T80" s="43"/>
      <c r="U80" s="44"/>
      <c r="V80" s="44"/>
      <c r="W80" s="33"/>
      <c r="X80" s="43"/>
      <c r="Y80" s="43"/>
      <c r="Z80" s="43"/>
      <c r="AA80" s="43"/>
      <c r="AB80" s="45"/>
      <c r="AC80" s="31"/>
      <c r="AD80" s="31"/>
      <c r="AE80" s="31"/>
      <c r="AF80" s="31"/>
      <c r="AG80" s="31"/>
      <c r="AH80" s="44"/>
      <c r="AI80" s="46"/>
      <c r="AK80" s="46"/>
      <c r="AL80" s="46"/>
      <c r="AM80" s="46"/>
      <c r="AN80" s="46"/>
      <c r="AO80" s="46"/>
      <c r="AP80" s="46"/>
    </row>
    <row r="81" spans="1:42" x14ac:dyDescent="0.2">
      <c r="A81" s="31"/>
      <c r="B81" s="31"/>
      <c r="C81" s="31"/>
      <c r="D81" s="43"/>
      <c r="E81" s="43"/>
      <c r="F81" s="43"/>
      <c r="G81" s="43"/>
      <c r="H81" s="43"/>
      <c r="I81" s="43"/>
      <c r="J81" s="44"/>
      <c r="K81" s="44"/>
      <c r="L81" s="44"/>
      <c r="M81" s="43"/>
      <c r="N81" s="43"/>
      <c r="O81" s="43"/>
      <c r="P81" s="43"/>
      <c r="Q81" s="33"/>
      <c r="R81" s="43"/>
      <c r="S81" s="43"/>
      <c r="T81" s="43"/>
      <c r="U81" s="44"/>
      <c r="V81" s="44"/>
      <c r="W81" s="33"/>
      <c r="X81" s="43"/>
      <c r="Y81" s="43"/>
      <c r="Z81" s="43"/>
      <c r="AA81" s="43"/>
      <c r="AB81" s="45"/>
      <c r="AC81" s="31"/>
      <c r="AD81" s="31"/>
      <c r="AE81" s="31"/>
      <c r="AF81" s="31"/>
      <c r="AG81" s="31"/>
      <c r="AH81" s="44"/>
      <c r="AI81" s="46"/>
      <c r="AK81" s="46"/>
      <c r="AL81" s="46"/>
      <c r="AM81" s="46"/>
      <c r="AN81" s="46"/>
      <c r="AO81" s="46"/>
      <c r="AP81" s="46"/>
    </row>
    <row r="82" spans="1:42" x14ac:dyDescent="0.2">
      <c r="A82" s="31"/>
      <c r="B82" s="31"/>
      <c r="C82" s="31"/>
      <c r="D82" s="43"/>
      <c r="E82" s="43"/>
      <c r="F82" s="43"/>
      <c r="G82" s="43"/>
      <c r="H82" s="43"/>
      <c r="I82" s="43"/>
      <c r="J82" s="44"/>
      <c r="K82" s="44"/>
      <c r="L82" s="44"/>
      <c r="M82" s="43"/>
      <c r="N82" s="43"/>
      <c r="O82" s="43"/>
      <c r="P82" s="43"/>
      <c r="Q82" s="33"/>
      <c r="R82" s="43"/>
      <c r="S82" s="43"/>
      <c r="T82" s="43"/>
      <c r="U82" s="44"/>
      <c r="V82" s="44"/>
      <c r="W82" s="33"/>
      <c r="X82" s="43"/>
      <c r="Y82" s="43"/>
      <c r="Z82" s="43"/>
      <c r="AA82" s="43"/>
      <c r="AB82" s="45"/>
      <c r="AC82" s="31"/>
      <c r="AD82" s="31"/>
      <c r="AE82" s="31"/>
      <c r="AF82" s="31"/>
      <c r="AG82" s="31"/>
      <c r="AH82" s="44"/>
      <c r="AI82" s="46"/>
      <c r="AK82" s="46"/>
      <c r="AL82" s="46"/>
      <c r="AM82" s="46"/>
      <c r="AN82" s="46"/>
      <c r="AO82" s="46"/>
      <c r="AP82" s="46"/>
    </row>
    <row r="83" spans="1:42" x14ac:dyDescent="0.2">
      <c r="A83" s="31"/>
      <c r="B83" s="31"/>
      <c r="C83" s="31"/>
      <c r="D83" s="43"/>
      <c r="E83" s="43"/>
      <c r="F83" s="43"/>
      <c r="G83" s="43"/>
      <c r="H83" s="43"/>
      <c r="I83" s="43"/>
      <c r="J83" s="44"/>
      <c r="K83" s="44"/>
      <c r="L83" s="44"/>
      <c r="M83" s="43"/>
      <c r="N83" s="43"/>
      <c r="O83" s="43"/>
      <c r="P83" s="43"/>
      <c r="Q83" s="33"/>
      <c r="R83" s="43"/>
      <c r="S83" s="43"/>
      <c r="T83" s="43"/>
      <c r="U83" s="44"/>
      <c r="V83" s="44"/>
      <c r="W83" s="33"/>
      <c r="X83" s="43"/>
      <c r="Y83" s="43"/>
      <c r="Z83" s="43"/>
      <c r="AA83" s="43"/>
      <c r="AB83" s="45"/>
      <c r="AC83" s="31"/>
      <c r="AD83" s="31"/>
      <c r="AE83" s="31"/>
      <c r="AF83" s="31"/>
      <c r="AG83" s="31"/>
      <c r="AH83" s="44"/>
      <c r="AI83" s="46"/>
      <c r="AK83" s="46"/>
      <c r="AL83" s="46"/>
      <c r="AM83" s="46"/>
      <c r="AN83" s="46"/>
      <c r="AO83" s="46"/>
      <c r="AP83" s="46"/>
    </row>
    <row r="84" spans="1:42" x14ac:dyDescent="0.2">
      <c r="A84" s="31"/>
      <c r="B84" s="31"/>
      <c r="C84" s="31"/>
      <c r="D84" s="43"/>
      <c r="E84" s="43"/>
      <c r="F84" s="43"/>
      <c r="G84" s="43"/>
      <c r="H84" s="43"/>
      <c r="I84" s="43"/>
      <c r="J84" s="44"/>
      <c r="K84" s="44"/>
      <c r="L84" s="44"/>
      <c r="M84" s="43"/>
      <c r="N84" s="43"/>
      <c r="O84" s="43"/>
      <c r="P84" s="43"/>
      <c r="Q84" s="33"/>
      <c r="R84" s="43"/>
      <c r="S84" s="43"/>
      <c r="T84" s="43"/>
      <c r="U84" s="44"/>
      <c r="V84" s="44"/>
      <c r="W84" s="33"/>
      <c r="X84" s="43"/>
      <c r="Y84" s="43"/>
      <c r="Z84" s="43"/>
      <c r="AA84" s="43"/>
      <c r="AB84" s="45"/>
      <c r="AC84" s="31"/>
      <c r="AD84" s="31"/>
      <c r="AE84" s="31"/>
      <c r="AF84" s="31"/>
      <c r="AG84" s="31"/>
      <c r="AH84" s="44"/>
      <c r="AI84" s="46"/>
      <c r="AK84" s="46"/>
      <c r="AL84" s="46"/>
      <c r="AM84" s="46"/>
      <c r="AN84" s="46"/>
      <c r="AO84" s="46"/>
      <c r="AP84" s="46"/>
    </row>
    <row r="85" spans="1:42" x14ac:dyDescent="0.2">
      <c r="A85" s="31"/>
      <c r="B85" s="31"/>
      <c r="C85" s="31"/>
      <c r="D85" s="43"/>
      <c r="E85" s="43"/>
      <c r="F85" s="43"/>
      <c r="G85" s="43"/>
      <c r="H85" s="43"/>
      <c r="I85" s="43"/>
      <c r="J85" s="44"/>
      <c r="K85" s="44"/>
      <c r="L85" s="44"/>
      <c r="M85" s="43"/>
      <c r="N85" s="43"/>
      <c r="O85" s="43"/>
      <c r="P85" s="43"/>
      <c r="Q85" s="33"/>
      <c r="R85" s="43"/>
      <c r="S85" s="43"/>
      <c r="T85" s="43"/>
      <c r="U85" s="44"/>
      <c r="V85" s="44"/>
      <c r="W85" s="33"/>
      <c r="X85" s="43"/>
      <c r="Y85" s="43"/>
      <c r="Z85" s="43"/>
      <c r="AA85" s="43"/>
      <c r="AB85" s="45"/>
      <c r="AC85" s="31"/>
      <c r="AD85" s="31"/>
      <c r="AE85" s="31"/>
      <c r="AF85" s="31"/>
      <c r="AG85" s="31"/>
      <c r="AH85" s="44"/>
      <c r="AI85" s="46"/>
      <c r="AK85" s="46"/>
      <c r="AL85" s="46"/>
      <c r="AM85" s="46"/>
      <c r="AN85" s="46"/>
      <c r="AO85" s="46"/>
      <c r="AP85" s="46"/>
    </row>
    <row r="86" spans="1:42" x14ac:dyDescent="0.2">
      <c r="A86" s="31"/>
      <c r="B86" s="31"/>
      <c r="C86" s="31"/>
      <c r="D86" s="43"/>
      <c r="E86" s="43"/>
      <c r="F86" s="43"/>
      <c r="G86" s="43"/>
      <c r="H86" s="43"/>
      <c r="I86" s="43"/>
      <c r="J86" s="44"/>
      <c r="K86" s="44"/>
      <c r="L86" s="44"/>
      <c r="M86" s="43"/>
      <c r="N86" s="43"/>
      <c r="O86" s="43"/>
      <c r="P86" s="43"/>
      <c r="Q86" s="33"/>
      <c r="R86" s="43"/>
      <c r="S86" s="43"/>
      <c r="T86" s="43"/>
      <c r="U86" s="44"/>
      <c r="V86" s="44"/>
      <c r="W86" s="33"/>
      <c r="X86" s="43"/>
      <c r="Y86" s="43"/>
      <c r="Z86" s="43"/>
      <c r="AA86" s="43"/>
      <c r="AB86" s="45"/>
      <c r="AC86" s="31"/>
      <c r="AD86" s="31"/>
      <c r="AE86" s="31"/>
      <c r="AF86" s="31"/>
      <c r="AG86" s="31"/>
      <c r="AH86" s="44"/>
      <c r="AI86" s="46"/>
      <c r="AK86" s="46"/>
      <c r="AL86" s="46"/>
      <c r="AM86" s="46"/>
      <c r="AN86" s="46"/>
      <c r="AO86" s="46"/>
      <c r="AP86" s="46"/>
    </row>
    <row r="87" spans="1:42" x14ac:dyDescent="0.2">
      <c r="A87" s="31"/>
      <c r="B87" s="31"/>
      <c r="C87" s="31"/>
      <c r="D87" s="43"/>
      <c r="E87" s="43"/>
      <c r="F87" s="43"/>
      <c r="G87" s="43"/>
      <c r="H87" s="43"/>
      <c r="I87" s="43"/>
      <c r="J87" s="44"/>
      <c r="K87" s="44"/>
      <c r="L87" s="44"/>
      <c r="M87" s="43"/>
      <c r="N87" s="43"/>
      <c r="O87" s="43"/>
      <c r="P87" s="43"/>
      <c r="Q87" s="33"/>
      <c r="R87" s="43"/>
      <c r="S87" s="43"/>
      <c r="T87" s="43"/>
      <c r="U87" s="44"/>
      <c r="V87" s="44"/>
      <c r="W87" s="33"/>
      <c r="X87" s="43"/>
      <c r="Y87" s="43"/>
      <c r="Z87" s="43"/>
      <c r="AA87" s="43"/>
      <c r="AB87" s="45"/>
      <c r="AC87" s="31"/>
      <c r="AD87" s="31"/>
      <c r="AE87" s="31"/>
      <c r="AF87" s="31"/>
      <c r="AG87" s="31"/>
      <c r="AH87" s="44"/>
      <c r="AI87" s="46"/>
      <c r="AK87" s="46"/>
      <c r="AL87" s="46"/>
      <c r="AM87" s="46"/>
      <c r="AN87" s="46"/>
      <c r="AO87" s="46"/>
      <c r="AP87" s="46"/>
    </row>
    <row r="88" spans="1:42" x14ac:dyDescent="0.2">
      <c r="A88" s="31"/>
      <c r="B88" s="31"/>
      <c r="C88" s="31"/>
      <c r="D88" s="43"/>
      <c r="E88" s="43"/>
      <c r="F88" s="43"/>
      <c r="G88" s="43"/>
      <c r="H88" s="43"/>
      <c r="I88" s="43"/>
      <c r="J88" s="44"/>
      <c r="K88" s="44"/>
      <c r="L88" s="44"/>
      <c r="M88" s="43"/>
      <c r="N88" s="43"/>
      <c r="O88" s="43"/>
      <c r="P88" s="43"/>
      <c r="Q88" s="33"/>
      <c r="R88" s="43"/>
      <c r="S88" s="43"/>
      <c r="T88" s="43"/>
      <c r="U88" s="44"/>
      <c r="V88" s="44"/>
      <c r="W88" s="33"/>
      <c r="X88" s="43"/>
      <c r="Y88" s="43"/>
      <c r="Z88" s="43"/>
      <c r="AA88" s="43"/>
      <c r="AB88" s="45"/>
      <c r="AC88" s="31"/>
      <c r="AD88" s="31"/>
      <c r="AE88" s="31"/>
      <c r="AF88" s="31"/>
      <c r="AG88" s="31"/>
      <c r="AH88" s="44"/>
      <c r="AI88" s="46"/>
      <c r="AK88" s="46"/>
      <c r="AL88" s="46"/>
      <c r="AM88" s="46"/>
      <c r="AN88" s="46"/>
      <c r="AO88" s="46"/>
      <c r="AP88" s="46"/>
    </row>
    <row r="89" spans="1:42" x14ac:dyDescent="0.2">
      <c r="A89" s="31"/>
      <c r="B89" s="31"/>
      <c r="C89" s="31"/>
      <c r="D89" s="43"/>
      <c r="E89" s="43"/>
      <c r="F89" s="43"/>
      <c r="G89" s="43"/>
      <c r="H89" s="43"/>
      <c r="I89" s="43"/>
      <c r="J89" s="44"/>
      <c r="K89" s="44"/>
      <c r="L89" s="44"/>
      <c r="M89" s="43"/>
      <c r="N89" s="43"/>
      <c r="O89" s="43"/>
      <c r="P89" s="43"/>
      <c r="Q89" s="33"/>
      <c r="R89" s="43"/>
      <c r="S89" s="43"/>
      <c r="T89" s="43"/>
      <c r="U89" s="44"/>
      <c r="V89" s="44"/>
      <c r="W89" s="33"/>
      <c r="X89" s="43"/>
      <c r="Y89" s="43"/>
      <c r="Z89" s="43"/>
      <c r="AA89" s="43"/>
      <c r="AB89" s="45"/>
      <c r="AC89" s="31"/>
      <c r="AD89" s="31"/>
      <c r="AE89" s="31"/>
      <c r="AF89" s="31"/>
      <c r="AG89" s="31"/>
      <c r="AH89" s="44"/>
      <c r="AI89" s="46"/>
      <c r="AK89" s="46"/>
      <c r="AL89" s="46"/>
      <c r="AM89" s="46"/>
      <c r="AN89" s="46"/>
      <c r="AO89" s="46"/>
      <c r="AP89" s="46"/>
    </row>
    <row r="90" spans="1:42" x14ac:dyDescent="0.2">
      <c r="A90" s="31"/>
      <c r="B90" s="31"/>
      <c r="C90" s="31"/>
      <c r="D90" s="43"/>
      <c r="E90" s="43"/>
      <c r="F90" s="43"/>
      <c r="G90" s="43"/>
      <c r="H90" s="43"/>
      <c r="I90" s="43"/>
      <c r="J90" s="44"/>
      <c r="K90" s="44"/>
      <c r="L90" s="44"/>
      <c r="M90" s="43"/>
      <c r="N90" s="43"/>
      <c r="O90" s="43"/>
      <c r="P90" s="43"/>
      <c r="Q90" s="33"/>
      <c r="R90" s="43"/>
      <c r="S90" s="43"/>
      <c r="T90" s="43"/>
      <c r="U90" s="44"/>
      <c r="V90" s="44"/>
      <c r="W90" s="33"/>
      <c r="X90" s="43"/>
      <c r="Y90" s="43"/>
      <c r="Z90" s="43"/>
      <c r="AA90" s="43"/>
      <c r="AB90" s="45"/>
      <c r="AC90" s="31"/>
      <c r="AD90" s="31"/>
      <c r="AE90" s="31"/>
      <c r="AF90" s="31"/>
      <c r="AG90" s="31"/>
      <c r="AH90" s="44"/>
      <c r="AI90" s="46"/>
      <c r="AK90" s="46"/>
      <c r="AL90" s="46"/>
      <c r="AM90" s="46"/>
      <c r="AN90" s="46"/>
      <c r="AO90" s="46"/>
      <c r="AP90" s="46"/>
    </row>
    <row r="91" spans="1:42" x14ac:dyDescent="0.2">
      <c r="A91" s="31"/>
      <c r="B91" s="31"/>
      <c r="C91" s="31"/>
      <c r="D91" s="43"/>
      <c r="E91" s="43"/>
      <c r="F91" s="43"/>
      <c r="G91" s="43"/>
      <c r="H91" s="43"/>
      <c r="I91" s="43"/>
      <c r="J91" s="44"/>
      <c r="K91" s="44"/>
      <c r="L91" s="44"/>
      <c r="M91" s="43"/>
      <c r="N91" s="43"/>
      <c r="O91" s="43"/>
      <c r="P91" s="43"/>
      <c r="Q91" s="33"/>
      <c r="R91" s="43"/>
      <c r="S91" s="43"/>
      <c r="T91" s="43"/>
      <c r="U91" s="44"/>
      <c r="V91" s="44"/>
      <c r="W91" s="33"/>
      <c r="X91" s="43"/>
      <c r="Y91" s="43"/>
      <c r="Z91" s="43"/>
      <c r="AA91" s="43"/>
      <c r="AB91" s="45"/>
      <c r="AC91" s="31"/>
      <c r="AD91" s="31"/>
      <c r="AE91" s="31"/>
      <c r="AF91" s="31"/>
      <c r="AG91" s="31"/>
      <c r="AH91" s="44"/>
      <c r="AI91" s="46"/>
      <c r="AK91" s="46"/>
      <c r="AL91" s="46"/>
      <c r="AM91" s="46"/>
      <c r="AN91" s="46"/>
      <c r="AO91" s="46"/>
      <c r="AP91" s="46"/>
    </row>
    <row r="92" spans="1:42" x14ac:dyDescent="0.2">
      <c r="A92" s="31"/>
      <c r="B92" s="31"/>
      <c r="C92" s="31"/>
      <c r="D92" s="43"/>
      <c r="E92" s="43"/>
      <c r="F92" s="43"/>
      <c r="G92" s="43"/>
      <c r="H92" s="43"/>
      <c r="I92" s="43"/>
      <c r="J92" s="44"/>
      <c r="K92" s="44"/>
      <c r="L92" s="44"/>
      <c r="M92" s="43"/>
      <c r="N92" s="43"/>
      <c r="O92" s="43"/>
      <c r="P92" s="43"/>
      <c r="Q92" s="33"/>
      <c r="R92" s="43"/>
      <c r="S92" s="43"/>
      <c r="T92" s="43"/>
      <c r="U92" s="44"/>
      <c r="V92" s="44"/>
      <c r="W92" s="33"/>
      <c r="X92" s="43"/>
      <c r="Y92" s="43"/>
      <c r="Z92" s="43"/>
      <c r="AA92" s="43"/>
      <c r="AB92" s="45"/>
      <c r="AC92" s="31"/>
      <c r="AD92" s="31"/>
      <c r="AE92" s="31"/>
      <c r="AF92" s="31"/>
      <c r="AG92" s="31"/>
      <c r="AH92" s="44"/>
      <c r="AI92" s="46"/>
      <c r="AK92" s="46"/>
      <c r="AL92" s="46"/>
      <c r="AM92" s="46"/>
      <c r="AN92" s="46"/>
      <c r="AO92" s="46"/>
      <c r="AP92" s="46"/>
    </row>
    <row r="93" spans="1:42" x14ac:dyDescent="0.2">
      <c r="A93" s="31"/>
      <c r="B93" s="31"/>
      <c r="C93" s="31"/>
      <c r="D93" s="43"/>
      <c r="E93" s="43"/>
      <c r="F93" s="43"/>
      <c r="G93" s="43"/>
      <c r="H93" s="43"/>
      <c r="I93" s="43"/>
      <c r="J93" s="44"/>
      <c r="K93" s="44"/>
      <c r="L93" s="44"/>
      <c r="M93" s="43"/>
      <c r="N93" s="43"/>
      <c r="O93" s="43"/>
      <c r="P93" s="43"/>
      <c r="Q93" s="33"/>
      <c r="R93" s="43"/>
      <c r="S93" s="43"/>
      <c r="T93" s="43"/>
      <c r="U93" s="44"/>
      <c r="V93" s="44"/>
      <c r="W93" s="33"/>
      <c r="X93" s="43"/>
      <c r="Y93" s="43"/>
      <c r="Z93" s="43"/>
      <c r="AA93" s="43"/>
      <c r="AB93" s="45"/>
      <c r="AC93" s="31"/>
      <c r="AD93" s="31"/>
      <c r="AE93" s="31"/>
      <c r="AF93" s="31"/>
      <c r="AG93" s="31"/>
      <c r="AH93" s="44"/>
      <c r="AI93" s="46"/>
      <c r="AK93" s="46"/>
      <c r="AL93" s="46"/>
      <c r="AM93" s="46"/>
      <c r="AN93" s="46"/>
      <c r="AO93" s="46"/>
      <c r="AP93" s="46"/>
    </row>
    <row r="94" spans="1:42" x14ac:dyDescent="0.2">
      <c r="A94" s="31"/>
      <c r="B94" s="31"/>
      <c r="C94" s="31"/>
      <c r="D94" s="43"/>
      <c r="E94" s="43"/>
      <c r="F94" s="43"/>
      <c r="G94" s="43"/>
      <c r="H94" s="43"/>
      <c r="I94" s="43"/>
      <c r="J94" s="44"/>
      <c r="K94" s="44"/>
      <c r="L94" s="44"/>
      <c r="M94" s="43"/>
      <c r="N94" s="43"/>
      <c r="O94" s="43"/>
      <c r="P94" s="43"/>
      <c r="Q94" s="33"/>
      <c r="R94" s="43"/>
      <c r="S94" s="43"/>
      <c r="T94" s="43"/>
      <c r="U94" s="44"/>
      <c r="V94" s="44"/>
      <c r="W94" s="33"/>
      <c r="X94" s="43"/>
      <c r="Y94" s="43"/>
      <c r="Z94" s="43"/>
      <c r="AA94" s="43"/>
      <c r="AB94" s="45"/>
      <c r="AC94" s="31"/>
      <c r="AD94" s="31"/>
      <c r="AE94" s="31"/>
      <c r="AF94" s="31"/>
      <c r="AG94" s="31"/>
      <c r="AH94" s="44"/>
      <c r="AI94" s="46"/>
      <c r="AK94" s="46"/>
      <c r="AL94" s="46"/>
      <c r="AM94" s="46"/>
      <c r="AN94" s="46"/>
      <c r="AO94" s="46"/>
      <c r="AP94" s="46"/>
    </row>
    <row r="95" spans="1:42" x14ac:dyDescent="0.2">
      <c r="A95" s="31"/>
      <c r="B95" s="31"/>
      <c r="C95" s="31"/>
      <c r="D95" s="43"/>
      <c r="E95" s="43"/>
      <c r="F95" s="43"/>
      <c r="G95" s="43"/>
      <c r="H95" s="43"/>
      <c r="I95" s="43"/>
      <c r="J95" s="44"/>
      <c r="K95" s="44"/>
      <c r="L95" s="44"/>
      <c r="M95" s="43"/>
      <c r="N95" s="43"/>
      <c r="O95" s="43"/>
      <c r="P95" s="43"/>
      <c r="Q95" s="33"/>
      <c r="R95" s="43"/>
      <c r="S95" s="43"/>
      <c r="T95" s="43"/>
      <c r="U95" s="44"/>
      <c r="V95" s="44"/>
      <c r="W95" s="33"/>
      <c r="X95" s="43"/>
      <c r="Y95" s="43"/>
      <c r="Z95" s="43"/>
      <c r="AA95" s="43"/>
      <c r="AB95" s="45"/>
      <c r="AC95" s="31"/>
      <c r="AD95" s="31"/>
      <c r="AE95" s="31"/>
      <c r="AF95" s="31"/>
      <c r="AG95" s="31"/>
      <c r="AH95" s="44"/>
      <c r="AI95" s="46"/>
      <c r="AK95" s="46"/>
      <c r="AL95" s="46"/>
      <c r="AM95" s="46"/>
      <c r="AN95" s="46"/>
      <c r="AO95" s="46"/>
      <c r="AP95" s="46"/>
    </row>
    <row r="96" spans="1:42" x14ac:dyDescent="0.2">
      <c r="A96" s="31"/>
      <c r="B96" s="31"/>
      <c r="C96" s="31"/>
      <c r="D96" s="43"/>
      <c r="E96" s="43"/>
      <c r="F96" s="43"/>
      <c r="G96" s="43"/>
      <c r="H96" s="43"/>
      <c r="I96" s="43"/>
      <c r="J96" s="44"/>
      <c r="K96" s="44"/>
      <c r="L96" s="44"/>
      <c r="M96" s="43"/>
      <c r="N96" s="43"/>
      <c r="O96" s="43"/>
      <c r="P96" s="43"/>
      <c r="Q96" s="33"/>
      <c r="R96" s="43"/>
      <c r="S96" s="43"/>
      <c r="T96" s="43"/>
      <c r="U96" s="44"/>
      <c r="V96" s="44"/>
      <c r="W96" s="33"/>
      <c r="X96" s="43"/>
      <c r="Y96" s="43"/>
      <c r="Z96" s="43"/>
      <c r="AA96" s="43"/>
      <c r="AB96" s="45"/>
      <c r="AC96" s="31"/>
      <c r="AD96" s="31"/>
      <c r="AE96" s="31"/>
      <c r="AF96" s="31"/>
      <c r="AG96" s="31"/>
      <c r="AH96" s="44"/>
      <c r="AI96" s="46"/>
      <c r="AK96" s="46"/>
      <c r="AL96" s="46"/>
      <c r="AM96" s="46"/>
      <c r="AN96" s="46"/>
      <c r="AO96" s="46"/>
      <c r="AP96" s="46"/>
    </row>
    <row r="97" spans="1:42" x14ac:dyDescent="0.2">
      <c r="A97" s="31"/>
      <c r="B97" s="31"/>
      <c r="C97" s="31"/>
      <c r="D97" s="43"/>
      <c r="E97" s="43"/>
      <c r="F97" s="43"/>
      <c r="G97" s="43"/>
      <c r="H97" s="43"/>
      <c r="I97" s="43"/>
      <c r="J97" s="44"/>
      <c r="K97" s="44"/>
      <c r="L97" s="44"/>
      <c r="M97" s="43"/>
      <c r="N97" s="43"/>
      <c r="O97" s="43"/>
      <c r="P97" s="43"/>
      <c r="Q97" s="33"/>
      <c r="R97" s="43"/>
      <c r="S97" s="43"/>
      <c r="T97" s="43"/>
      <c r="U97" s="44"/>
      <c r="V97" s="44"/>
      <c r="W97" s="33"/>
      <c r="X97" s="43"/>
      <c r="Y97" s="43"/>
      <c r="Z97" s="43"/>
      <c r="AA97" s="43"/>
      <c r="AB97" s="45"/>
      <c r="AC97" s="31"/>
      <c r="AD97" s="31"/>
      <c r="AE97" s="31"/>
      <c r="AF97" s="31"/>
      <c r="AG97" s="31"/>
      <c r="AH97" s="44"/>
      <c r="AI97" s="46"/>
      <c r="AK97" s="46"/>
      <c r="AL97" s="46"/>
      <c r="AM97" s="46"/>
      <c r="AN97" s="46"/>
      <c r="AO97" s="46"/>
      <c r="AP97" s="46"/>
    </row>
    <row r="98" spans="1:42" x14ac:dyDescent="0.2">
      <c r="A98" s="31"/>
      <c r="B98" s="31"/>
      <c r="C98" s="31"/>
      <c r="D98" s="43"/>
      <c r="E98" s="43"/>
      <c r="F98" s="43"/>
      <c r="G98" s="43"/>
      <c r="H98" s="43"/>
      <c r="I98" s="43"/>
      <c r="J98" s="44"/>
      <c r="K98" s="44"/>
      <c r="L98" s="44"/>
      <c r="M98" s="43"/>
      <c r="N98" s="43"/>
      <c r="O98" s="43"/>
      <c r="P98" s="43"/>
      <c r="Q98" s="33"/>
      <c r="R98" s="43"/>
      <c r="S98" s="43"/>
      <c r="T98" s="43"/>
      <c r="U98" s="44"/>
      <c r="V98" s="44"/>
      <c r="W98" s="33"/>
      <c r="X98" s="43"/>
      <c r="Y98" s="43"/>
      <c r="Z98" s="43"/>
      <c r="AA98" s="43"/>
      <c r="AB98" s="45"/>
      <c r="AC98" s="31"/>
      <c r="AD98" s="31"/>
      <c r="AE98" s="31"/>
      <c r="AF98" s="31"/>
      <c r="AG98" s="31"/>
      <c r="AH98" s="44"/>
      <c r="AI98" s="46"/>
      <c r="AK98" s="46"/>
      <c r="AL98" s="46"/>
      <c r="AM98" s="46"/>
      <c r="AN98" s="46"/>
      <c r="AO98" s="46"/>
      <c r="AP98" s="46"/>
    </row>
    <row r="99" spans="1:42" x14ac:dyDescent="0.2">
      <c r="A99" s="31"/>
      <c r="B99" s="31"/>
      <c r="C99" s="31"/>
      <c r="D99" s="43"/>
      <c r="E99" s="43"/>
      <c r="F99" s="43"/>
      <c r="G99" s="43"/>
      <c r="H99" s="43"/>
      <c r="I99" s="43"/>
      <c r="J99" s="44"/>
      <c r="K99" s="44"/>
      <c r="L99" s="44"/>
      <c r="M99" s="43"/>
      <c r="N99" s="43"/>
      <c r="O99" s="43"/>
      <c r="P99" s="43"/>
      <c r="Q99" s="33"/>
      <c r="R99" s="43"/>
      <c r="S99" s="43"/>
      <c r="T99" s="43"/>
      <c r="U99" s="44"/>
      <c r="V99" s="44"/>
      <c r="W99" s="33"/>
      <c r="X99" s="43"/>
      <c r="Y99" s="43"/>
      <c r="Z99" s="43"/>
      <c r="AA99" s="43"/>
      <c r="AB99" s="45"/>
      <c r="AC99" s="31"/>
      <c r="AD99" s="31"/>
      <c r="AE99" s="31"/>
      <c r="AF99" s="31"/>
      <c r="AG99" s="31"/>
      <c r="AH99" s="44"/>
      <c r="AI99" s="46"/>
      <c r="AK99" s="46"/>
      <c r="AL99" s="46"/>
      <c r="AM99" s="46"/>
      <c r="AN99" s="46"/>
      <c r="AO99" s="46"/>
      <c r="AP99" s="46"/>
    </row>
    <row r="100" spans="1:42" x14ac:dyDescent="0.2">
      <c r="A100" s="31"/>
      <c r="B100" s="31"/>
      <c r="C100" s="31"/>
      <c r="D100" s="43"/>
      <c r="E100" s="43"/>
      <c r="F100" s="43"/>
      <c r="G100" s="43"/>
      <c r="H100" s="43"/>
      <c r="I100" s="43"/>
      <c r="J100" s="44"/>
      <c r="K100" s="44"/>
      <c r="L100" s="44"/>
      <c r="M100" s="43"/>
      <c r="N100" s="43"/>
      <c r="O100" s="43"/>
      <c r="P100" s="43"/>
      <c r="Q100" s="33"/>
      <c r="R100" s="43"/>
      <c r="S100" s="43"/>
      <c r="T100" s="43"/>
      <c r="U100" s="44"/>
      <c r="V100" s="44"/>
      <c r="W100" s="33"/>
      <c r="X100" s="43"/>
      <c r="Y100" s="43"/>
      <c r="Z100" s="43"/>
      <c r="AA100" s="43"/>
      <c r="AB100" s="45"/>
      <c r="AC100" s="31"/>
      <c r="AD100" s="31"/>
      <c r="AE100" s="31"/>
      <c r="AF100" s="31"/>
      <c r="AG100" s="31"/>
      <c r="AH100" s="44"/>
      <c r="AI100" s="46"/>
      <c r="AK100" s="46"/>
      <c r="AL100" s="46"/>
      <c r="AM100" s="46"/>
      <c r="AN100" s="46"/>
      <c r="AO100" s="46"/>
      <c r="AP100" s="46"/>
    </row>
    <row r="101" spans="1:42" x14ac:dyDescent="0.2">
      <c r="A101" s="31"/>
      <c r="B101" s="31"/>
      <c r="C101" s="31"/>
      <c r="D101" s="43"/>
      <c r="E101" s="43"/>
      <c r="F101" s="43"/>
      <c r="G101" s="43"/>
      <c r="H101" s="43"/>
      <c r="I101" s="43"/>
      <c r="J101" s="44"/>
      <c r="K101" s="44"/>
      <c r="L101" s="44"/>
      <c r="M101" s="43"/>
      <c r="N101" s="43"/>
      <c r="O101" s="43"/>
      <c r="P101" s="43"/>
      <c r="Q101" s="33"/>
      <c r="R101" s="43"/>
      <c r="S101" s="43"/>
      <c r="T101" s="43"/>
      <c r="U101" s="44"/>
      <c r="V101" s="44"/>
      <c r="W101" s="33"/>
      <c r="X101" s="43"/>
      <c r="Y101" s="43"/>
      <c r="Z101" s="43"/>
      <c r="AA101" s="43"/>
      <c r="AB101" s="45"/>
      <c r="AC101" s="31"/>
      <c r="AD101" s="31"/>
      <c r="AE101" s="31"/>
      <c r="AF101" s="31"/>
      <c r="AG101" s="31"/>
      <c r="AH101" s="44"/>
      <c r="AI101" s="46"/>
      <c r="AK101" s="46"/>
      <c r="AL101" s="46"/>
      <c r="AM101" s="46"/>
      <c r="AN101" s="46"/>
      <c r="AO101" s="46"/>
      <c r="AP101" s="46"/>
    </row>
    <row r="102" spans="1:42" x14ac:dyDescent="0.2">
      <c r="A102" s="31"/>
      <c r="B102" s="31"/>
      <c r="C102" s="31"/>
      <c r="D102" s="43"/>
      <c r="E102" s="43"/>
      <c r="F102" s="43"/>
      <c r="G102" s="43"/>
      <c r="H102" s="43"/>
      <c r="I102" s="43"/>
      <c r="J102" s="44"/>
      <c r="K102" s="44"/>
      <c r="L102" s="44"/>
      <c r="M102" s="43"/>
      <c r="N102" s="43"/>
      <c r="O102" s="43"/>
      <c r="P102" s="43"/>
      <c r="Q102" s="33"/>
      <c r="R102" s="43"/>
      <c r="S102" s="43"/>
      <c r="T102" s="43"/>
      <c r="U102" s="44"/>
      <c r="V102" s="44"/>
      <c r="W102" s="33"/>
      <c r="X102" s="43"/>
      <c r="Y102" s="43"/>
      <c r="Z102" s="43"/>
      <c r="AA102" s="43"/>
      <c r="AB102" s="45"/>
      <c r="AC102" s="31"/>
      <c r="AD102" s="31"/>
      <c r="AE102" s="31"/>
      <c r="AF102" s="31"/>
      <c r="AG102" s="31"/>
      <c r="AH102" s="44"/>
      <c r="AI102" s="46"/>
      <c r="AK102" s="46"/>
      <c r="AL102" s="46"/>
      <c r="AM102" s="46"/>
      <c r="AN102" s="46"/>
      <c r="AO102" s="46"/>
      <c r="AP102" s="46"/>
    </row>
    <row r="103" spans="1:42" x14ac:dyDescent="0.2">
      <c r="A103" s="31"/>
      <c r="B103" s="31"/>
      <c r="C103" s="31"/>
      <c r="D103" s="43"/>
      <c r="E103" s="43"/>
      <c r="F103" s="43"/>
      <c r="G103" s="43"/>
      <c r="H103" s="43"/>
      <c r="I103" s="43"/>
      <c r="J103" s="44"/>
      <c r="K103" s="44"/>
      <c r="L103" s="44"/>
      <c r="M103" s="43"/>
      <c r="N103" s="43"/>
      <c r="O103" s="43"/>
      <c r="P103" s="43"/>
      <c r="Q103" s="33"/>
      <c r="R103" s="43"/>
      <c r="S103" s="43"/>
      <c r="T103" s="43"/>
      <c r="U103" s="44"/>
      <c r="V103" s="44"/>
      <c r="W103" s="33"/>
      <c r="X103" s="43"/>
      <c r="Y103" s="43"/>
      <c r="Z103" s="43"/>
      <c r="AA103" s="43"/>
      <c r="AB103" s="45"/>
      <c r="AC103" s="31"/>
      <c r="AD103" s="31"/>
      <c r="AE103" s="31"/>
      <c r="AF103" s="31"/>
      <c r="AG103" s="31"/>
      <c r="AH103" s="44"/>
      <c r="AI103" s="46"/>
      <c r="AK103" s="46"/>
      <c r="AL103" s="46"/>
      <c r="AM103" s="46"/>
      <c r="AN103" s="46"/>
      <c r="AO103" s="46"/>
      <c r="AP103" s="46"/>
    </row>
    <row r="104" spans="1:42" x14ac:dyDescent="0.2">
      <c r="A104" s="31"/>
      <c r="B104" s="31"/>
      <c r="C104" s="31"/>
      <c r="D104" s="43"/>
      <c r="E104" s="43"/>
      <c r="F104" s="43"/>
      <c r="G104" s="43"/>
      <c r="H104" s="43"/>
      <c r="I104" s="43"/>
      <c r="J104" s="44"/>
      <c r="K104" s="44"/>
      <c r="L104" s="44"/>
      <c r="M104" s="43"/>
      <c r="N104" s="43"/>
      <c r="O104" s="43"/>
      <c r="P104" s="43"/>
      <c r="Q104" s="33"/>
      <c r="R104" s="43"/>
      <c r="S104" s="43"/>
      <c r="T104" s="43"/>
      <c r="U104" s="44"/>
      <c r="V104" s="44"/>
      <c r="W104" s="33"/>
      <c r="X104" s="43"/>
      <c r="Y104" s="43"/>
      <c r="Z104" s="43"/>
      <c r="AA104" s="43"/>
      <c r="AB104" s="45"/>
      <c r="AC104" s="31"/>
      <c r="AD104" s="31"/>
      <c r="AE104" s="31"/>
      <c r="AF104" s="31"/>
      <c r="AG104" s="31"/>
      <c r="AH104" s="44"/>
      <c r="AI104" s="46"/>
      <c r="AK104" s="46"/>
      <c r="AL104" s="46"/>
      <c r="AM104" s="46"/>
      <c r="AN104" s="46"/>
      <c r="AO104" s="46"/>
      <c r="AP104" s="46"/>
    </row>
    <row r="105" spans="1:42" x14ac:dyDescent="0.2">
      <c r="A105" s="31"/>
      <c r="B105" s="31"/>
      <c r="C105" s="31"/>
      <c r="D105" s="43"/>
      <c r="E105" s="43"/>
      <c r="F105" s="43"/>
      <c r="G105" s="43"/>
      <c r="H105" s="43"/>
      <c r="I105" s="43"/>
      <c r="J105" s="44"/>
      <c r="K105" s="44"/>
      <c r="L105" s="44"/>
      <c r="M105" s="43"/>
      <c r="N105" s="43"/>
      <c r="O105" s="43"/>
      <c r="P105" s="43"/>
      <c r="Q105" s="33"/>
      <c r="R105" s="43"/>
      <c r="S105" s="43"/>
      <c r="T105" s="43"/>
      <c r="U105" s="44"/>
      <c r="V105" s="44"/>
      <c r="W105" s="33"/>
      <c r="X105" s="43"/>
      <c r="Y105" s="43"/>
      <c r="Z105" s="43"/>
      <c r="AA105" s="43"/>
      <c r="AB105" s="45"/>
      <c r="AC105" s="31"/>
      <c r="AD105" s="31"/>
      <c r="AE105" s="31"/>
      <c r="AF105" s="31"/>
      <c r="AG105" s="31"/>
      <c r="AH105" s="44"/>
      <c r="AI105" s="46"/>
      <c r="AK105" s="46"/>
      <c r="AL105" s="46"/>
      <c r="AM105" s="46"/>
      <c r="AN105" s="46"/>
      <c r="AO105" s="46"/>
      <c r="AP105" s="46"/>
    </row>
    <row r="106" spans="1:42" x14ac:dyDescent="0.2">
      <c r="A106" s="31"/>
      <c r="B106" s="31"/>
      <c r="C106" s="31"/>
      <c r="D106" s="43"/>
      <c r="E106" s="43"/>
      <c r="F106" s="43"/>
      <c r="G106" s="43"/>
      <c r="H106" s="43"/>
      <c r="I106" s="43"/>
      <c r="J106" s="44"/>
      <c r="K106" s="44"/>
      <c r="L106" s="44"/>
      <c r="M106" s="43"/>
      <c r="N106" s="43"/>
      <c r="O106" s="43"/>
      <c r="P106" s="43"/>
      <c r="Q106" s="33"/>
      <c r="R106" s="43"/>
      <c r="S106" s="43"/>
      <c r="T106" s="43"/>
      <c r="U106" s="44"/>
      <c r="V106" s="44"/>
      <c r="W106" s="33"/>
      <c r="X106" s="43"/>
      <c r="Y106" s="43"/>
      <c r="Z106" s="43"/>
      <c r="AA106" s="43"/>
      <c r="AB106" s="45"/>
      <c r="AC106" s="31"/>
      <c r="AD106" s="31"/>
      <c r="AE106" s="31"/>
      <c r="AF106" s="31"/>
      <c r="AG106" s="31"/>
      <c r="AH106" s="44"/>
      <c r="AI106" s="46"/>
      <c r="AK106" s="46"/>
      <c r="AL106" s="46"/>
      <c r="AM106" s="46"/>
      <c r="AN106" s="46"/>
      <c r="AO106" s="46"/>
      <c r="AP106" s="46"/>
    </row>
    <row r="107" spans="1:42" x14ac:dyDescent="0.2">
      <c r="A107" s="31"/>
      <c r="B107" s="31"/>
      <c r="C107" s="31"/>
      <c r="D107" s="43"/>
      <c r="E107" s="43"/>
      <c r="F107" s="43"/>
      <c r="G107" s="43"/>
      <c r="H107" s="43"/>
      <c r="I107" s="43"/>
      <c r="J107" s="44"/>
      <c r="K107" s="44"/>
      <c r="L107" s="44"/>
      <c r="M107" s="43"/>
      <c r="N107" s="43"/>
      <c r="O107" s="43"/>
      <c r="P107" s="43"/>
      <c r="Q107" s="33"/>
      <c r="R107" s="43"/>
      <c r="S107" s="43"/>
      <c r="T107" s="43"/>
      <c r="U107" s="44"/>
      <c r="V107" s="44"/>
      <c r="W107" s="33"/>
      <c r="X107" s="43"/>
      <c r="Y107" s="43"/>
      <c r="Z107" s="43"/>
      <c r="AA107" s="43"/>
      <c r="AB107" s="45"/>
      <c r="AC107" s="31"/>
      <c r="AD107" s="31"/>
      <c r="AE107" s="31"/>
      <c r="AF107" s="31"/>
      <c r="AG107" s="31"/>
      <c r="AH107" s="44"/>
      <c r="AI107" s="46"/>
      <c r="AK107" s="46"/>
      <c r="AL107" s="46"/>
      <c r="AM107" s="46"/>
      <c r="AN107" s="46"/>
      <c r="AO107" s="46"/>
      <c r="AP107" s="46"/>
    </row>
    <row r="108" spans="1:42" x14ac:dyDescent="0.2">
      <c r="A108" s="31"/>
      <c r="B108" s="31"/>
      <c r="C108" s="31"/>
      <c r="D108" s="43"/>
      <c r="E108" s="43"/>
      <c r="F108" s="43"/>
      <c r="G108" s="43"/>
      <c r="H108" s="43"/>
      <c r="I108" s="43"/>
      <c r="J108" s="44"/>
      <c r="K108" s="44"/>
      <c r="L108" s="44"/>
      <c r="M108" s="43"/>
      <c r="N108" s="43"/>
      <c r="O108" s="43"/>
      <c r="P108" s="43"/>
      <c r="Q108" s="33"/>
      <c r="R108" s="43"/>
      <c r="S108" s="43"/>
      <c r="T108" s="43"/>
      <c r="U108" s="44"/>
      <c r="V108" s="44"/>
      <c r="W108" s="33"/>
      <c r="X108" s="43"/>
      <c r="Y108" s="43"/>
      <c r="Z108" s="43"/>
      <c r="AA108" s="43"/>
      <c r="AB108" s="45"/>
      <c r="AC108" s="31"/>
      <c r="AD108" s="31"/>
      <c r="AE108" s="31"/>
      <c r="AF108" s="31"/>
      <c r="AG108" s="31"/>
      <c r="AH108" s="44"/>
      <c r="AI108" s="46"/>
      <c r="AK108" s="46"/>
      <c r="AL108" s="46"/>
      <c r="AM108" s="46"/>
      <c r="AN108" s="46"/>
      <c r="AO108" s="46"/>
      <c r="AP108" s="46"/>
    </row>
    <row r="109" spans="1:42" x14ac:dyDescent="0.2">
      <c r="A109" s="31"/>
      <c r="B109" s="31"/>
      <c r="C109" s="31"/>
      <c r="D109" s="43"/>
      <c r="E109" s="43"/>
      <c r="F109" s="43"/>
      <c r="G109" s="43"/>
      <c r="H109" s="43"/>
      <c r="I109" s="43"/>
      <c r="J109" s="44"/>
      <c r="K109" s="44"/>
      <c r="L109" s="44"/>
      <c r="M109" s="43"/>
      <c r="N109" s="43"/>
      <c r="O109" s="43"/>
      <c r="P109" s="43"/>
      <c r="Q109" s="33"/>
      <c r="R109" s="43"/>
      <c r="S109" s="43"/>
      <c r="T109" s="43"/>
      <c r="U109" s="44"/>
      <c r="V109" s="44"/>
      <c r="W109" s="33"/>
      <c r="X109" s="43"/>
      <c r="Y109" s="43"/>
      <c r="Z109" s="43"/>
      <c r="AA109" s="43"/>
      <c r="AB109" s="45"/>
      <c r="AC109" s="31"/>
      <c r="AD109" s="31"/>
      <c r="AE109" s="31"/>
      <c r="AF109" s="31"/>
      <c r="AG109" s="31"/>
      <c r="AH109" s="44"/>
      <c r="AI109" s="46"/>
      <c r="AK109" s="46"/>
      <c r="AL109" s="46"/>
      <c r="AM109" s="46"/>
      <c r="AN109" s="46"/>
      <c r="AO109" s="46"/>
      <c r="AP109" s="46"/>
    </row>
    <row r="110" spans="1:42" x14ac:dyDescent="0.2">
      <c r="A110" s="31"/>
      <c r="B110" s="31"/>
      <c r="C110" s="31"/>
      <c r="D110" s="43"/>
      <c r="E110" s="43"/>
      <c r="F110" s="43"/>
      <c r="G110" s="43"/>
      <c r="H110" s="43"/>
      <c r="I110" s="43"/>
      <c r="J110" s="44"/>
      <c r="K110" s="44"/>
      <c r="L110" s="44"/>
      <c r="M110" s="43"/>
      <c r="N110" s="43"/>
      <c r="O110" s="43"/>
      <c r="P110" s="43"/>
      <c r="Q110" s="33"/>
      <c r="R110" s="43"/>
      <c r="S110" s="43"/>
      <c r="T110" s="43"/>
      <c r="U110" s="44"/>
      <c r="V110" s="44"/>
      <c r="W110" s="33"/>
      <c r="X110" s="43"/>
      <c r="Y110" s="43"/>
      <c r="Z110" s="43"/>
      <c r="AA110" s="43"/>
      <c r="AB110" s="45"/>
      <c r="AC110" s="31"/>
      <c r="AD110" s="31"/>
      <c r="AE110" s="31"/>
      <c r="AF110" s="31"/>
      <c r="AG110" s="31"/>
      <c r="AH110" s="44"/>
      <c r="AI110" s="46"/>
      <c r="AK110" s="46"/>
      <c r="AL110" s="46"/>
      <c r="AM110" s="46"/>
      <c r="AN110" s="46"/>
      <c r="AO110" s="46"/>
      <c r="AP110" s="46"/>
    </row>
    <row r="111" spans="1:42" x14ac:dyDescent="0.2">
      <c r="A111" s="31"/>
      <c r="B111" s="31"/>
      <c r="C111" s="31"/>
      <c r="D111" s="43"/>
      <c r="E111" s="43"/>
      <c r="F111" s="43"/>
      <c r="G111" s="43"/>
      <c r="H111" s="43"/>
      <c r="I111" s="43"/>
      <c r="J111" s="44"/>
      <c r="K111" s="44"/>
      <c r="L111" s="44"/>
      <c r="M111" s="43"/>
      <c r="N111" s="43"/>
      <c r="O111" s="43"/>
      <c r="P111" s="43"/>
      <c r="Q111" s="33"/>
      <c r="R111" s="43"/>
      <c r="S111" s="43"/>
      <c r="T111" s="43"/>
      <c r="U111" s="44"/>
      <c r="V111" s="44"/>
      <c r="W111" s="33"/>
      <c r="X111" s="43"/>
      <c r="Y111" s="43"/>
      <c r="Z111" s="43"/>
      <c r="AA111" s="43"/>
      <c r="AB111" s="45"/>
      <c r="AC111" s="31"/>
      <c r="AD111" s="31"/>
      <c r="AE111" s="31"/>
      <c r="AF111" s="31"/>
      <c r="AG111" s="31"/>
      <c r="AH111" s="44"/>
      <c r="AI111" s="46"/>
      <c r="AK111" s="46"/>
      <c r="AL111" s="46"/>
      <c r="AM111" s="46"/>
      <c r="AN111" s="46"/>
      <c r="AO111" s="46"/>
      <c r="AP111" s="46"/>
    </row>
    <row r="112" spans="1:42" x14ac:dyDescent="0.2">
      <c r="A112" s="31"/>
      <c r="B112" s="31"/>
      <c r="C112" s="31"/>
      <c r="D112" s="43"/>
      <c r="E112" s="43"/>
      <c r="F112" s="43"/>
      <c r="G112" s="43"/>
      <c r="H112" s="43"/>
      <c r="I112" s="43"/>
      <c r="J112" s="44"/>
      <c r="K112" s="44"/>
      <c r="L112" s="44"/>
      <c r="M112" s="43"/>
      <c r="N112" s="43"/>
      <c r="O112" s="43"/>
      <c r="P112" s="43"/>
      <c r="Q112" s="33"/>
      <c r="R112" s="43"/>
      <c r="S112" s="43"/>
      <c r="T112" s="43"/>
      <c r="U112" s="44"/>
      <c r="V112" s="44"/>
      <c r="W112" s="33"/>
      <c r="X112" s="43"/>
      <c r="Y112" s="43"/>
      <c r="Z112" s="43"/>
      <c r="AA112" s="43"/>
      <c r="AB112" s="45"/>
      <c r="AC112" s="31"/>
      <c r="AD112" s="31"/>
      <c r="AE112" s="31"/>
      <c r="AF112" s="31"/>
      <c r="AG112" s="31"/>
      <c r="AH112" s="44"/>
      <c r="AI112" s="46"/>
      <c r="AK112" s="46"/>
      <c r="AL112" s="46"/>
      <c r="AM112" s="46"/>
      <c r="AN112" s="46"/>
      <c r="AO112" s="46"/>
      <c r="AP112" s="46"/>
    </row>
    <row r="113" spans="1:42" x14ac:dyDescent="0.2">
      <c r="A113" s="31"/>
      <c r="B113" s="31"/>
      <c r="C113" s="31"/>
      <c r="D113" s="43"/>
      <c r="E113" s="43"/>
      <c r="F113" s="43"/>
      <c r="G113" s="43"/>
      <c r="H113" s="43"/>
      <c r="I113" s="43"/>
      <c r="J113" s="44"/>
      <c r="K113" s="44"/>
      <c r="L113" s="44"/>
      <c r="M113" s="43"/>
      <c r="N113" s="43"/>
      <c r="O113" s="43"/>
      <c r="P113" s="43"/>
      <c r="Q113" s="33"/>
      <c r="R113" s="43"/>
      <c r="S113" s="43"/>
      <c r="T113" s="43"/>
      <c r="U113" s="44"/>
      <c r="V113" s="44"/>
      <c r="W113" s="33"/>
      <c r="X113" s="43"/>
      <c r="Y113" s="43"/>
      <c r="Z113" s="43"/>
      <c r="AA113" s="43"/>
      <c r="AB113" s="45"/>
      <c r="AC113" s="31"/>
      <c r="AD113" s="31"/>
      <c r="AE113" s="31"/>
      <c r="AF113" s="31"/>
      <c r="AG113" s="31"/>
      <c r="AH113" s="44"/>
      <c r="AI113" s="46"/>
      <c r="AK113" s="46"/>
      <c r="AL113" s="46"/>
      <c r="AM113" s="46"/>
      <c r="AN113" s="46"/>
      <c r="AO113" s="46"/>
      <c r="AP113" s="46"/>
    </row>
    <row r="114" spans="1:42" x14ac:dyDescent="0.2">
      <c r="A114" s="31"/>
      <c r="B114" s="31"/>
      <c r="C114" s="31"/>
      <c r="D114" s="43"/>
      <c r="E114" s="43"/>
      <c r="F114" s="43"/>
      <c r="G114" s="43"/>
      <c r="H114" s="43"/>
      <c r="I114" s="43"/>
      <c r="J114" s="44"/>
      <c r="K114" s="44"/>
      <c r="L114" s="44"/>
      <c r="M114" s="43"/>
      <c r="N114" s="43"/>
      <c r="O114" s="43"/>
      <c r="P114" s="43"/>
      <c r="Q114" s="33"/>
      <c r="R114" s="43"/>
      <c r="S114" s="43"/>
      <c r="T114" s="43"/>
      <c r="U114" s="44"/>
      <c r="V114" s="44"/>
      <c r="W114" s="33"/>
      <c r="X114" s="43"/>
      <c r="Y114" s="43"/>
      <c r="Z114" s="43"/>
      <c r="AA114" s="43"/>
      <c r="AB114" s="45"/>
      <c r="AC114" s="31"/>
      <c r="AD114" s="31"/>
      <c r="AE114" s="31"/>
      <c r="AF114" s="31"/>
      <c r="AG114" s="31"/>
      <c r="AH114" s="44"/>
      <c r="AI114" s="46"/>
      <c r="AK114" s="46"/>
      <c r="AL114" s="46"/>
      <c r="AM114" s="46"/>
      <c r="AN114" s="46"/>
      <c r="AO114" s="46"/>
      <c r="AP114" s="46"/>
    </row>
    <row r="115" spans="1:42" x14ac:dyDescent="0.2">
      <c r="A115" s="31"/>
      <c r="B115" s="31"/>
      <c r="C115" s="31"/>
      <c r="D115" s="43"/>
      <c r="E115" s="43"/>
      <c r="F115" s="43"/>
      <c r="G115" s="43"/>
      <c r="H115" s="43"/>
      <c r="I115" s="43"/>
      <c r="J115" s="44"/>
      <c r="K115" s="44"/>
      <c r="L115" s="44"/>
      <c r="M115" s="43"/>
      <c r="N115" s="43"/>
      <c r="O115" s="43"/>
      <c r="P115" s="43"/>
      <c r="Q115" s="33"/>
      <c r="R115" s="43"/>
      <c r="S115" s="43"/>
      <c r="T115" s="43"/>
      <c r="U115" s="44"/>
      <c r="V115" s="44"/>
      <c r="W115" s="33"/>
      <c r="X115" s="43"/>
      <c r="Y115" s="43"/>
      <c r="Z115" s="43"/>
      <c r="AA115" s="43"/>
      <c r="AB115" s="45"/>
      <c r="AC115" s="31"/>
      <c r="AD115" s="31"/>
      <c r="AE115" s="31"/>
      <c r="AF115" s="31"/>
      <c r="AG115" s="31"/>
      <c r="AH115" s="44"/>
      <c r="AI115" s="46"/>
      <c r="AK115" s="46"/>
      <c r="AL115" s="46"/>
      <c r="AM115" s="46"/>
      <c r="AN115" s="46"/>
      <c r="AO115" s="46"/>
      <c r="AP115" s="46"/>
    </row>
    <row r="116" spans="1:42" x14ac:dyDescent="0.2">
      <c r="A116" s="31"/>
      <c r="B116" s="31"/>
      <c r="C116" s="31"/>
      <c r="D116" s="43"/>
      <c r="E116" s="43"/>
      <c r="F116" s="43"/>
      <c r="G116" s="43"/>
      <c r="H116" s="43"/>
      <c r="I116" s="43"/>
      <c r="J116" s="44"/>
      <c r="K116" s="44"/>
      <c r="L116" s="44"/>
      <c r="M116" s="43"/>
      <c r="N116" s="43"/>
      <c r="O116" s="43"/>
      <c r="P116" s="43"/>
      <c r="Q116" s="33"/>
      <c r="R116" s="43"/>
      <c r="S116" s="43"/>
      <c r="T116" s="43"/>
      <c r="U116" s="44"/>
      <c r="V116" s="44"/>
      <c r="W116" s="33"/>
      <c r="X116" s="43"/>
      <c r="Y116" s="43"/>
      <c r="Z116" s="43"/>
      <c r="AA116" s="43"/>
      <c r="AB116" s="45"/>
      <c r="AC116" s="31"/>
      <c r="AD116" s="31"/>
      <c r="AE116" s="31"/>
      <c r="AF116" s="31"/>
      <c r="AG116" s="31"/>
      <c r="AH116" s="44"/>
      <c r="AI116" s="46"/>
      <c r="AK116" s="46"/>
      <c r="AL116" s="46"/>
      <c r="AM116" s="46"/>
      <c r="AN116" s="46"/>
      <c r="AO116" s="46"/>
      <c r="AP116" s="46"/>
    </row>
    <row r="117" spans="1:42" x14ac:dyDescent="0.2">
      <c r="A117" s="31"/>
      <c r="B117" s="31"/>
      <c r="C117" s="31"/>
      <c r="D117" s="43"/>
      <c r="E117" s="43"/>
      <c r="F117" s="43"/>
      <c r="G117" s="43"/>
      <c r="H117" s="43"/>
      <c r="I117" s="43"/>
      <c r="J117" s="44"/>
      <c r="K117" s="44"/>
      <c r="L117" s="44"/>
      <c r="M117" s="43"/>
      <c r="N117" s="43"/>
      <c r="O117" s="43"/>
      <c r="P117" s="43"/>
      <c r="Q117" s="33"/>
      <c r="R117" s="43"/>
      <c r="S117" s="43"/>
      <c r="T117" s="43"/>
      <c r="U117" s="44"/>
      <c r="V117" s="44"/>
      <c r="W117" s="33"/>
      <c r="X117" s="43"/>
      <c r="Y117" s="43"/>
      <c r="Z117" s="43"/>
      <c r="AA117" s="43"/>
      <c r="AB117" s="45"/>
      <c r="AC117" s="31"/>
      <c r="AD117" s="31"/>
      <c r="AE117" s="31"/>
      <c r="AF117" s="31"/>
      <c r="AG117" s="31"/>
      <c r="AH117" s="44"/>
      <c r="AI117" s="46"/>
      <c r="AK117" s="46"/>
      <c r="AL117" s="46"/>
      <c r="AM117" s="46"/>
      <c r="AN117" s="46"/>
      <c r="AO117" s="46"/>
      <c r="AP117" s="46"/>
    </row>
    <row r="118" spans="1:42" x14ac:dyDescent="0.2">
      <c r="A118" s="31"/>
      <c r="B118" s="31"/>
      <c r="C118" s="31"/>
      <c r="D118" s="43"/>
      <c r="E118" s="43"/>
      <c r="F118" s="43"/>
      <c r="G118" s="43"/>
      <c r="H118" s="43"/>
      <c r="I118" s="43"/>
      <c r="J118" s="44"/>
      <c r="K118" s="44"/>
      <c r="L118" s="44"/>
      <c r="M118" s="43"/>
      <c r="N118" s="43"/>
      <c r="O118" s="43"/>
      <c r="P118" s="43"/>
      <c r="Q118" s="33"/>
      <c r="R118" s="43"/>
      <c r="S118" s="43"/>
      <c r="T118" s="43"/>
      <c r="U118" s="44"/>
      <c r="V118" s="44"/>
      <c r="W118" s="33"/>
      <c r="X118" s="43"/>
      <c r="Y118" s="43"/>
      <c r="Z118" s="43"/>
      <c r="AA118" s="43"/>
      <c r="AB118" s="45"/>
      <c r="AC118" s="31"/>
      <c r="AD118" s="31"/>
      <c r="AE118" s="31"/>
      <c r="AF118" s="31"/>
      <c r="AG118" s="31"/>
      <c r="AH118" s="44"/>
      <c r="AI118" s="46"/>
      <c r="AK118" s="46"/>
      <c r="AL118" s="46"/>
      <c r="AM118" s="46"/>
      <c r="AN118" s="46"/>
      <c r="AO118" s="46"/>
      <c r="AP118" s="46"/>
    </row>
    <row r="119" spans="1:42" x14ac:dyDescent="0.2">
      <c r="A119" s="31"/>
      <c r="B119" s="31"/>
      <c r="C119" s="31"/>
      <c r="D119" s="43"/>
      <c r="E119" s="43"/>
      <c r="F119" s="43"/>
      <c r="G119" s="43"/>
      <c r="H119" s="43"/>
      <c r="I119" s="43"/>
      <c r="J119" s="44"/>
      <c r="K119" s="44"/>
      <c r="L119" s="44"/>
      <c r="M119" s="43"/>
      <c r="N119" s="43"/>
      <c r="O119" s="43"/>
      <c r="P119" s="43"/>
      <c r="Q119" s="33"/>
      <c r="R119" s="43"/>
      <c r="S119" s="43"/>
      <c r="T119" s="43"/>
      <c r="U119" s="44"/>
      <c r="V119" s="44"/>
      <c r="W119" s="33"/>
      <c r="X119" s="43"/>
      <c r="Y119" s="43"/>
      <c r="Z119" s="43"/>
      <c r="AA119" s="43"/>
      <c r="AB119" s="45"/>
      <c r="AC119" s="31"/>
      <c r="AD119" s="31"/>
      <c r="AE119" s="31"/>
      <c r="AF119" s="31"/>
      <c r="AG119" s="31"/>
      <c r="AH119" s="44"/>
      <c r="AI119" s="46"/>
      <c r="AK119" s="46"/>
      <c r="AL119" s="46"/>
      <c r="AM119" s="46"/>
      <c r="AN119" s="46"/>
      <c r="AO119" s="46"/>
      <c r="AP119" s="46"/>
    </row>
    <row r="120" spans="1:42" x14ac:dyDescent="0.2">
      <c r="A120" s="31"/>
      <c r="B120" s="31"/>
      <c r="C120" s="31"/>
      <c r="D120" s="43"/>
      <c r="E120" s="43"/>
      <c r="F120" s="43"/>
      <c r="G120" s="43"/>
      <c r="H120" s="43"/>
      <c r="I120" s="43"/>
      <c r="J120" s="44"/>
      <c r="K120" s="44"/>
      <c r="L120" s="44"/>
      <c r="M120" s="43"/>
      <c r="N120" s="43"/>
      <c r="O120" s="43"/>
      <c r="P120" s="43"/>
      <c r="Q120" s="33"/>
      <c r="R120" s="43"/>
      <c r="S120" s="43"/>
      <c r="T120" s="43"/>
      <c r="U120" s="44"/>
      <c r="V120" s="44"/>
      <c r="W120" s="33"/>
      <c r="X120" s="43"/>
      <c r="Y120" s="43"/>
      <c r="Z120" s="43"/>
      <c r="AA120" s="43"/>
      <c r="AB120" s="45"/>
      <c r="AC120" s="31"/>
      <c r="AD120" s="31"/>
      <c r="AE120" s="31"/>
      <c r="AF120" s="31"/>
      <c r="AG120" s="31"/>
      <c r="AH120" s="44"/>
      <c r="AI120" s="46"/>
      <c r="AK120" s="46"/>
      <c r="AL120" s="46"/>
      <c r="AM120" s="46"/>
      <c r="AN120" s="46"/>
      <c r="AO120" s="46"/>
      <c r="AP120" s="46"/>
    </row>
    <row r="121" spans="1:42" x14ac:dyDescent="0.2">
      <c r="A121" s="31"/>
      <c r="B121" s="31"/>
      <c r="C121" s="31"/>
      <c r="D121" s="43"/>
      <c r="E121" s="43"/>
      <c r="F121" s="43"/>
      <c r="G121" s="43"/>
      <c r="H121" s="43"/>
      <c r="I121" s="43"/>
      <c r="J121" s="44"/>
      <c r="K121" s="44"/>
      <c r="L121" s="44"/>
      <c r="M121" s="43"/>
      <c r="N121" s="43"/>
      <c r="O121" s="43"/>
      <c r="P121" s="43"/>
      <c r="Q121" s="33"/>
      <c r="R121" s="43"/>
      <c r="S121" s="43"/>
      <c r="T121" s="43"/>
      <c r="U121" s="44"/>
      <c r="V121" s="44"/>
      <c r="W121" s="33"/>
      <c r="X121" s="43"/>
      <c r="Y121" s="43"/>
      <c r="Z121" s="43"/>
      <c r="AA121" s="43"/>
      <c r="AB121" s="45"/>
      <c r="AC121" s="31"/>
      <c r="AD121" s="31"/>
      <c r="AE121" s="31"/>
      <c r="AF121" s="31"/>
      <c r="AG121" s="31"/>
      <c r="AH121" s="44"/>
      <c r="AI121" s="46"/>
      <c r="AK121" s="46"/>
      <c r="AL121" s="46"/>
      <c r="AM121" s="46"/>
      <c r="AN121" s="46"/>
      <c r="AO121" s="46"/>
      <c r="AP121" s="46"/>
    </row>
    <row r="122" spans="1:42" x14ac:dyDescent="0.2">
      <c r="A122" s="31"/>
      <c r="B122" s="31"/>
      <c r="C122" s="31"/>
      <c r="D122" s="43"/>
      <c r="E122" s="43"/>
      <c r="F122" s="43"/>
      <c r="G122" s="43"/>
      <c r="H122" s="43"/>
      <c r="I122" s="43"/>
      <c r="J122" s="44"/>
      <c r="K122" s="44"/>
      <c r="L122" s="44"/>
      <c r="M122" s="43"/>
      <c r="N122" s="43"/>
      <c r="O122" s="43"/>
      <c r="P122" s="43"/>
      <c r="Q122" s="33"/>
      <c r="R122" s="43"/>
      <c r="S122" s="43"/>
      <c r="T122" s="43"/>
      <c r="U122" s="44"/>
      <c r="V122" s="44"/>
      <c r="W122" s="33"/>
      <c r="X122" s="43"/>
      <c r="Y122" s="43"/>
      <c r="Z122" s="43"/>
      <c r="AA122" s="43"/>
      <c r="AB122" s="45"/>
      <c r="AC122" s="31"/>
      <c r="AD122" s="31"/>
      <c r="AE122" s="31"/>
      <c r="AF122" s="31"/>
      <c r="AG122" s="31"/>
      <c r="AH122" s="44"/>
      <c r="AI122" s="46"/>
      <c r="AK122" s="46"/>
      <c r="AL122" s="46"/>
      <c r="AM122" s="46"/>
      <c r="AN122" s="46"/>
      <c r="AO122" s="46"/>
      <c r="AP122" s="46"/>
    </row>
    <row r="123" spans="1:42" x14ac:dyDescent="0.2">
      <c r="A123" s="31"/>
      <c r="B123" s="31"/>
      <c r="C123" s="31"/>
      <c r="D123" s="43"/>
      <c r="E123" s="43"/>
      <c r="F123" s="43"/>
      <c r="G123" s="43"/>
      <c r="H123" s="43"/>
      <c r="I123" s="43"/>
      <c r="J123" s="44"/>
      <c r="K123" s="44"/>
      <c r="L123" s="44"/>
      <c r="M123" s="43"/>
      <c r="N123" s="43"/>
      <c r="O123" s="43"/>
      <c r="P123" s="43"/>
      <c r="Q123" s="33"/>
      <c r="R123" s="43"/>
      <c r="S123" s="43"/>
      <c r="T123" s="43"/>
      <c r="U123" s="44"/>
      <c r="V123" s="44"/>
      <c r="W123" s="33"/>
      <c r="X123" s="43"/>
      <c r="Y123" s="43"/>
      <c r="Z123" s="43"/>
      <c r="AA123" s="43"/>
      <c r="AB123" s="45"/>
      <c r="AC123" s="31"/>
      <c r="AD123" s="31"/>
      <c r="AE123" s="31"/>
      <c r="AF123" s="31"/>
      <c r="AG123" s="31"/>
      <c r="AH123" s="44"/>
      <c r="AI123" s="46"/>
      <c r="AK123" s="46"/>
      <c r="AL123" s="46"/>
      <c r="AM123" s="46"/>
      <c r="AN123" s="46"/>
      <c r="AO123" s="46"/>
      <c r="AP123" s="46"/>
    </row>
    <row r="124" spans="1:42" x14ac:dyDescent="0.2">
      <c r="A124" s="31"/>
      <c r="B124" s="31"/>
      <c r="C124" s="31"/>
      <c r="D124" s="43"/>
      <c r="E124" s="43"/>
      <c r="F124" s="43"/>
      <c r="G124" s="43"/>
      <c r="H124" s="43"/>
      <c r="I124" s="43"/>
      <c r="J124" s="44"/>
      <c r="K124" s="44"/>
      <c r="L124" s="44"/>
      <c r="M124" s="43"/>
      <c r="N124" s="43"/>
      <c r="O124" s="43"/>
      <c r="P124" s="43"/>
      <c r="Q124" s="33"/>
      <c r="R124" s="43"/>
      <c r="S124" s="43"/>
      <c r="T124" s="43"/>
      <c r="U124" s="44"/>
      <c r="V124" s="44"/>
      <c r="W124" s="33"/>
      <c r="X124" s="43"/>
      <c r="Y124" s="43"/>
      <c r="Z124" s="43"/>
      <c r="AA124" s="43"/>
      <c r="AB124" s="45"/>
      <c r="AC124" s="31"/>
      <c r="AD124" s="31"/>
      <c r="AE124" s="31"/>
      <c r="AF124" s="31"/>
      <c r="AG124" s="31"/>
      <c r="AH124" s="44"/>
      <c r="AI124" s="46"/>
      <c r="AK124" s="46"/>
      <c r="AL124" s="46"/>
      <c r="AM124" s="46"/>
      <c r="AN124" s="46"/>
      <c r="AO124" s="46"/>
      <c r="AP124" s="46"/>
    </row>
    <row r="125" spans="1:42" x14ac:dyDescent="0.2">
      <c r="A125" s="31"/>
      <c r="B125" s="31"/>
      <c r="C125" s="31"/>
      <c r="D125" s="43"/>
      <c r="E125" s="43"/>
      <c r="F125" s="43"/>
      <c r="G125" s="43"/>
      <c r="H125" s="43"/>
      <c r="I125" s="43"/>
      <c r="J125" s="44"/>
      <c r="K125" s="44"/>
      <c r="L125" s="44"/>
      <c r="M125" s="43"/>
      <c r="N125" s="43"/>
      <c r="O125" s="43"/>
      <c r="P125" s="43"/>
      <c r="Q125" s="33"/>
      <c r="R125" s="43"/>
      <c r="S125" s="43"/>
      <c r="T125" s="43"/>
      <c r="U125" s="44"/>
      <c r="V125" s="44"/>
      <c r="W125" s="33"/>
      <c r="X125" s="43"/>
      <c r="Y125" s="43"/>
      <c r="Z125" s="43"/>
      <c r="AA125" s="43"/>
      <c r="AB125" s="45"/>
      <c r="AC125" s="31"/>
      <c r="AD125" s="31"/>
      <c r="AE125" s="31"/>
      <c r="AF125" s="31"/>
      <c r="AG125" s="31"/>
      <c r="AH125" s="44"/>
      <c r="AI125" s="46"/>
      <c r="AK125" s="46"/>
      <c r="AL125" s="46"/>
      <c r="AM125" s="46"/>
      <c r="AN125" s="46"/>
      <c r="AO125" s="46"/>
      <c r="AP125" s="46"/>
    </row>
    <row r="126" spans="1:42" x14ac:dyDescent="0.2">
      <c r="A126" s="31"/>
      <c r="B126" s="31"/>
      <c r="C126" s="31"/>
      <c r="D126" s="43"/>
      <c r="E126" s="43"/>
      <c r="F126" s="43"/>
      <c r="G126" s="43"/>
      <c r="H126" s="43"/>
      <c r="I126" s="43"/>
      <c r="J126" s="44"/>
      <c r="K126" s="44"/>
      <c r="L126" s="44"/>
      <c r="M126" s="43"/>
      <c r="N126" s="43"/>
      <c r="O126" s="43"/>
      <c r="P126" s="43"/>
      <c r="Q126" s="33"/>
      <c r="R126" s="43"/>
      <c r="S126" s="43"/>
      <c r="T126" s="43"/>
      <c r="U126" s="44"/>
      <c r="V126" s="44"/>
      <c r="W126" s="33"/>
      <c r="X126" s="43"/>
      <c r="Y126" s="43"/>
      <c r="Z126" s="43"/>
      <c r="AA126" s="43"/>
      <c r="AB126" s="45"/>
      <c r="AC126" s="31"/>
      <c r="AD126" s="31"/>
      <c r="AE126" s="31"/>
      <c r="AF126" s="31"/>
      <c r="AG126" s="31"/>
      <c r="AH126" s="44"/>
      <c r="AI126" s="46"/>
      <c r="AK126" s="46"/>
      <c r="AL126" s="46"/>
      <c r="AM126" s="46"/>
      <c r="AN126" s="46"/>
      <c r="AO126" s="46"/>
      <c r="AP126" s="46"/>
    </row>
    <row r="127" spans="1:42" x14ac:dyDescent="0.2">
      <c r="A127" s="31"/>
      <c r="B127" s="31"/>
      <c r="C127" s="31"/>
      <c r="D127" s="43"/>
      <c r="E127" s="43"/>
      <c r="F127" s="43"/>
      <c r="G127" s="43"/>
      <c r="H127" s="43"/>
      <c r="I127" s="43"/>
      <c r="J127" s="44"/>
      <c r="K127" s="44"/>
      <c r="L127" s="44"/>
      <c r="M127" s="43"/>
      <c r="N127" s="43"/>
      <c r="O127" s="43"/>
      <c r="P127" s="43"/>
      <c r="Q127" s="33"/>
      <c r="R127" s="43"/>
      <c r="S127" s="43"/>
      <c r="T127" s="43"/>
      <c r="U127" s="44"/>
      <c r="V127" s="44"/>
      <c r="W127" s="33"/>
      <c r="X127" s="43"/>
      <c r="Y127" s="43"/>
      <c r="Z127" s="43"/>
      <c r="AA127" s="43"/>
      <c r="AB127" s="45"/>
      <c r="AC127" s="31"/>
      <c r="AD127" s="31"/>
      <c r="AE127" s="31"/>
      <c r="AF127" s="31"/>
      <c r="AG127" s="31"/>
      <c r="AH127" s="44"/>
      <c r="AI127" s="46"/>
      <c r="AK127" s="46"/>
      <c r="AL127" s="46"/>
      <c r="AM127" s="46"/>
      <c r="AN127" s="46"/>
      <c r="AO127" s="46"/>
      <c r="AP127" s="46"/>
    </row>
    <row r="128" spans="1:42" x14ac:dyDescent="0.2">
      <c r="A128" s="31"/>
      <c r="B128" s="31"/>
      <c r="C128" s="31"/>
      <c r="D128" s="43"/>
      <c r="E128" s="43"/>
      <c r="F128" s="43"/>
      <c r="G128" s="43"/>
      <c r="H128" s="43"/>
      <c r="I128" s="43"/>
      <c r="J128" s="44"/>
      <c r="K128" s="44"/>
      <c r="L128" s="44"/>
      <c r="M128" s="43"/>
      <c r="N128" s="43"/>
      <c r="O128" s="43"/>
      <c r="P128" s="43"/>
      <c r="Q128" s="33"/>
      <c r="R128" s="43"/>
      <c r="S128" s="43"/>
      <c r="T128" s="43"/>
      <c r="U128" s="44"/>
      <c r="V128" s="44"/>
      <c r="W128" s="33"/>
      <c r="X128" s="43"/>
      <c r="Y128" s="43"/>
      <c r="Z128" s="43"/>
      <c r="AA128" s="43"/>
      <c r="AB128" s="45"/>
      <c r="AC128" s="31"/>
      <c r="AD128" s="31"/>
      <c r="AE128" s="31"/>
      <c r="AF128" s="31"/>
      <c r="AG128" s="31"/>
      <c r="AH128" s="44"/>
      <c r="AI128" s="46"/>
      <c r="AK128" s="46"/>
      <c r="AL128" s="46"/>
      <c r="AM128" s="46"/>
      <c r="AN128" s="46"/>
      <c r="AO128" s="46"/>
      <c r="AP128" s="46"/>
    </row>
    <row r="129" spans="1:42" x14ac:dyDescent="0.2">
      <c r="A129" s="31"/>
      <c r="B129" s="31"/>
      <c r="C129" s="31"/>
      <c r="D129" s="43"/>
      <c r="E129" s="43"/>
      <c r="F129" s="43"/>
      <c r="G129" s="43"/>
      <c r="H129" s="43"/>
      <c r="I129" s="43"/>
      <c r="J129" s="44"/>
      <c r="K129" s="44"/>
      <c r="L129" s="44"/>
      <c r="M129" s="43"/>
      <c r="N129" s="43"/>
      <c r="O129" s="43"/>
      <c r="P129" s="43"/>
      <c r="Q129" s="33"/>
      <c r="R129" s="43"/>
      <c r="S129" s="43"/>
      <c r="T129" s="43"/>
      <c r="U129" s="44"/>
      <c r="V129" s="44"/>
      <c r="W129" s="33"/>
      <c r="X129" s="43"/>
      <c r="Y129" s="43"/>
      <c r="Z129" s="43"/>
      <c r="AA129" s="43"/>
      <c r="AB129" s="45"/>
      <c r="AC129" s="31"/>
      <c r="AD129" s="31"/>
      <c r="AE129" s="31"/>
      <c r="AF129" s="31"/>
      <c r="AG129" s="31"/>
      <c r="AH129" s="44"/>
      <c r="AI129" s="46"/>
      <c r="AK129" s="46"/>
      <c r="AL129" s="46"/>
      <c r="AM129" s="46"/>
      <c r="AN129" s="46"/>
      <c r="AO129" s="46"/>
      <c r="AP129" s="46"/>
    </row>
    <row r="130" spans="1:42" x14ac:dyDescent="0.2">
      <c r="A130" s="31"/>
      <c r="B130" s="31"/>
      <c r="C130" s="31"/>
      <c r="D130" s="43"/>
      <c r="E130" s="43"/>
      <c r="F130" s="43"/>
      <c r="G130" s="43"/>
      <c r="H130" s="43"/>
      <c r="I130" s="43"/>
      <c r="J130" s="44"/>
      <c r="K130" s="44"/>
      <c r="L130" s="44"/>
      <c r="M130" s="43"/>
      <c r="N130" s="43"/>
      <c r="O130" s="43"/>
      <c r="P130" s="43"/>
      <c r="Q130" s="33"/>
      <c r="R130" s="43"/>
      <c r="S130" s="43"/>
      <c r="T130" s="43"/>
      <c r="U130" s="44"/>
      <c r="V130" s="44"/>
      <c r="W130" s="33"/>
      <c r="X130" s="43"/>
      <c r="Y130" s="43"/>
      <c r="Z130" s="43"/>
      <c r="AA130" s="43"/>
      <c r="AB130" s="45"/>
      <c r="AC130" s="31"/>
      <c r="AD130" s="31"/>
      <c r="AE130" s="31"/>
      <c r="AF130" s="31"/>
      <c r="AG130" s="31"/>
      <c r="AH130" s="44"/>
      <c r="AI130" s="46"/>
      <c r="AK130" s="46"/>
      <c r="AL130" s="46"/>
      <c r="AM130" s="46"/>
      <c r="AN130" s="46"/>
      <c r="AO130" s="46"/>
      <c r="AP130" s="46"/>
    </row>
    <row r="131" spans="1:42" x14ac:dyDescent="0.2">
      <c r="A131" s="31"/>
      <c r="B131" s="31"/>
      <c r="C131" s="31"/>
      <c r="D131" s="43"/>
      <c r="E131" s="43"/>
      <c r="F131" s="43"/>
      <c r="G131" s="43"/>
      <c r="H131" s="43"/>
      <c r="I131" s="43"/>
      <c r="J131" s="44"/>
      <c r="K131" s="44"/>
      <c r="L131" s="44"/>
      <c r="M131" s="43"/>
      <c r="N131" s="43"/>
      <c r="O131" s="43"/>
      <c r="P131" s="43"/>
      <c r="Q131" s="33"/>
      <c r="R131" s="43"/>
      <c r="S131" s="43"/>
      <c r="T131" s="43"/>
      <c r="U131" s="44"/>
      <c r="V131" s="44"/>
      <c r="W131" s="33"/>
      <c r="X131" s="43"/>
      <c r="Y131" s="43"/>
      <c r="Z131" s="43"/>
      <c r="AA131" s="43"/>
      <c r="AB131" s="45"/>
      <c r="AC131" s="31"/>
      <c r="AD131" s="31"/>
      <c r="AE131" s="31"/>
      <c r="AF131" s="31"/>
      <c r="AG131" s="31"/>
      <c r="AH131" s="44"/>
      <c r="AI131" s="46"/>
      <c r="AK131" s="46"/>
      <c r="AL131" s="46"/>
      <c r="AM131" s="46"/>
      <c r="AN131" s="46"/>
      <c r="AO131" s="46"/>
      <c r="AP131" s="46"/>
    </row>
    <row r="132" spans="1:42" x14ac:dyDescent="0.2">
      <c r="A132" s="31"/>
      <c r="B132" s="31"/>
      <c r="C132" s="31"/>
      <c r="D132" s="43"/>
      <c r="E132" s="43"/>
      <c r="F132" s="43"/>
      <c r="G132" s="43"/>
      <c r="H132" s="43"/>
      <c r="I132" s="43"/>
      <c r="J132" s="44"/>
      <c r="K132" s="44"/>
      <c r="L132" s="44"/>
      <c r="M132" s="43"/>
      <c r="N132" s="43"/>
      <c r="O132" s="43"/>
      <c r="P132" s="43"/>
      <c r="Q132" s="33"/>
      <c r="R132" s="43"/>
      <c r="S132" s="43"/>
      <c r="T132" s="43"/>
      <c r="U132" s="44"/>
      <c r="V132" s="44"/>
      <c r="W132" s="33"/>
      <c r="X132" s="43"/>
      <c r="Y132" s="43"/>
      <c r="Z132" s="43"/>
      <c r="AA132" s="43"/>
      <c r="AB132" s="45"/>
      <c r="AC132" s="31"/>
      <c r="AD132" s="31"/>
      <c r="AE132" s="31"/>
      <c r="AF132" s="31"/>
      <c r="AG132" s="31"/>
      <c r="AH132" s="44"/>
      <c r="AI132" s="46"/>
      <c r="AK132" s="46"/>
      <c r="AL132" s="46"/>
      <c r="AM132" s="46"/>
      <c r="AN132" s="46"/>
      <c r="AO132" s="46"/>
      <c r="AP132" s="46"/>
    </row>
    <row r="133" spans="1:42" x14ac:dyDescent="0.2">
      <c r="A133" s="31"/>
      <c r="B133" s="31"/>
      <c r="C133" s="31"/>
      <c r="D133" s="43"/>
      <c r="E133" s="43"/>
      <c r="F133" s="43"/>
      <c r="G133" s="43"/>
      <c r="H133" s="43"/>
      <c r="I133" s="43"/>
      <c r="J133" s="44"/>
      <c r="K133" s="44"/>
      <c r="L133" s="44"/>
      <c r="M133" s="43"/>
      <c r="N133" s="43"/>
      <c r="O133" s="43"/>
      <c r="P133" s="43"/>
      <c r="Q133" s="33"/>
      <c r="R133" s="43"/>
      <c r="S133" s="43"/>
      <c r="T133" s="43"/>
      <c r="U133" s="44"/>
      <c r="V133" s="44"/>
      <c r="W133" s="33"/>
      <c r="X133" s="43"/>
      <c r="Y133" s="43"/>
      <c r="Z133" s="43"/>
      <c r="AA133" s="43"/>
      <c r="AB133" s="45"/>
      <c r="AC133" s="31"/>
      <c r="AD133" s="31"/>
      <c r="AE133" s="31"/>
      <c r="AF133" s="31"/>
      <c r="AG133" s="31"/>
      <c r="AH133" s="44"/>
      <c r="AI133" s="46"/>
      <c r="AK133" s="46"/>
      <c r="AL133" s="46"/>
      <c r="AM133" s="46"/>
      <c r="AN133" s="46"/>
      <c r="AO133" s="46"/>
      <c r="AP133" s="46"/>
    </row>
    <row r="134" spans="1:42" x14ac:dyDescent="0.2">
      <c r="A134" s="31"/>
      <c r="B134" s="31"/>
      <c r="C134" s="31"/>
      <c r="D134" s="43"/>
      <c r="E134" s="43"/>
      <c r="F134" s="43"/>
      <c r="G134" s="43"/>
      <c r="H134" s="43"/>
      <c r="I134" s="43"/>
      <c r="J134" s="44"/>
      <c r="K134" s="44"/>
      <c r="L134" s="44"/>
      <c r="M134" s="43"/>
      <c r="N134" s="43"/>
      <c r="O134" s="43"/>
      <c r="P134" s="43"/>
      <c r="Q134" s="33"/>
      <c r="R134" s="43"/>
      <c r="S134" s="43"/>
      <c r="T134" s="43"/>
      <c r="U134" s="44"/>
      <c r="V134" s="44"/>
      <c r="W134" s="33"/>
      <c r="X134" s="43"/>
      <c r="Y134" s="43"/>
      <c r="Z134" s="43"/>
      <c r="AA134" s="43"/>
      <c r="AB134" s="45"/>
      <c r="AC134" s="31"/>
      <c r="AD134" s="31"/>
      <c r="AE134" s="31"/>
      <c r="AF134" s="31"/>
      <c r="AG134" s="31"/>
      <c r="AH134" s="44"/>
      <c r="AI134" s="46"/>
      <c r="AK134" s="46"/>
      <c r="AL134" s="46"/>
      <c r="AM134" s="46"/>
      <c r="AN134" s="46"/>
      <c r="AO134" s="46"/>
      <c r="AP134" s="46"/>
    </row>
    <row r="135" spans="1:42" x14ac:dyDescent="0.2">
      <c r="A135" s="31"/>
      <c r="B135" s="31"/>
      <c r="C135" s="31"/>
      <c r="D135" s="43"/>
      <c r="E135" s="43"/>
      <c r="F135" s="43"/>
      <c r="G135" s="43"/>
      <c r="H135" s="43"/>
      <c r="I135" s="43"/>
      <c r="J135" s="44"/>
      <c r="K135" s="44"/>
      <c r="L135" s="44"/>
      <c r="M135" s="43"/>
      <c r="N135" s="43"/>
      <c r="O135" s="43"/>
      <c r="P135" s="43"/>
      <c r="Q135" s="33"/>
      <c r="R135" s="43"/>
      <c r="S135" s="43"/>
      <c r="T135" s="43"/>
      <c r="U135" s="44"/>
      <c r="V135" s="44"/>
      <c r="W135" s="33"/>
      <c r="X135" s="43"/>
      <c r="Y135" s="43"/>
      <c r="Z135" s="43"/>
      <c r="AA135" s="43"/>
      <c r="AB135" s="45"/>
      <c r="AC135" s="31"/>
      <c r="AD135" s="31"/>
      <c r="AE135" s="31"/>
      <c r="AF135" s="31"/>
      <c r="AG135" s="31"/>
      <c r="AH135" s="44"/>
      <c r="AI135" s="46"/>
      <c r="AK135" s="46"/>
      <c r="AL135" s="46"/>
      <c r="AM135" s="46"/>
      <c r="AN135" s="46"/>
      <c r="AO135" s="46"/>
      <c r="AP135" s="46"/>
    </row>
    <row r="136" spans="1:42" x14ac:dyDescent="0.2">
      <c r="A136" s="31"/>
      <c r="B136" s="31"/>
      <c r="C136" s="31"/>
      <c r="D136" s="43"/>
      <c r="E136" s="43"/>
      <c r="F136" s="43"/>
      <c r="G136" s="43"/>
      <c r="H136" s="43"/>
      <c r="I136" s="43"/>
      <c r="J136" s="44"/>
      <c r="K136" s="44"/>
      <c r="L136" s="44"/>
      <c r="M136" s="43"/>
      <c r="N136" s="43"/>
      <c r="O136" s="43"/>
      <c r="P136" s="43"/>
      <c r="Q136" s="33"/>
      <c r="R136" s="43"/>
      <c r="S136" s="43"/>
      <c r="T136" s="43"/>
      <c r="U136" s="44"/>
      <c r="V136" s="44"/>
      <c r="W136" s="33"/>
      <c r="X136" s="43"/>
      <c r="Y136" s="43"/>
      <c r="Z136" s="43"/>
      <c r="AA136" s="43"/>
      <c r="AB136" s="45"/>
      <c r="AC136" s="31"/>
      <c r="AD136" s="31"/>
      <c r="AE136" s="31"/>
      <c r="AF136" s="31"/>
      <c r="AG136" s="31"/>
      <c r="AH136" s="44"/>
      <c r="AI136" s="46"/>
      <c r="AK136" s="46"/>
      <c r="AL136" s="46"/>
      <c r="AM136" s="46"/>
      <c r="AN136" s="46"/>
      <c r="AO136" s="46"/>
      <c r="AP136" s="46"/>
    </row>
    <row r="137" spans="1:42" x14ac:dyDescent="0.2">
      <c r="A137" s="31"/>
      <c r="B137" s="31"/>
      <c r="C137" s="31"/>
      <c r="D137" s="43"/>
      <c r="E137" s="43"/>
      <c r="F137" s="43"/>
      <c r="G137" s="43"/>
      <c r="H137" s="43"/>
      <c r="I137" s="43"/>
      <c r="J137" s="44"/>
      <c r="K137" s="44"/>
      <c r="L137" s="44"/>
      <c r="M137" s="43"/>
      <c r="N137" s="43"/>
      <c r="O137" s="43"/>
      <c r="P137" s="43"/>
      <c r="Q137" s="33"/>
      <c r="R137" s="43"/>
      <c r="S137" s="43"/>
      <c r="T137" s="43"/>
      <c r="U137" s="44"/>
      <c r="V137" s="44"/>
      <c r="W137" s="33"/>
      <c r="X137" s="43"/>
      <c r="Y137" s="43"/>
      <c r="Z137" s="43"/>
      <c r="AA137" s="43"/>
      <c r="AB137" s="45"/>
      <c r="AC137" s="31"/>
      <c r="AD137" s="31"/>
      <c r="AE137" s="31"/>
      <c r="AF137" s="31"/>
      <c r="AG137" s="31"/>
      <c r="AH137" s="44"/>
      <c r="AI137" s="46"/>
      <c r="AK137" s="46"/>
      <c r="AL137" s="46"/>
      <c r="AM137" s="46"/>
      <c r="AN137" s="46"/>
      <c r="AO137" s="46"/>
      <c r="AP137" s="46"/>
    </row>
    <row r="138" spans="1:42" x14ac:dyDescent="0.2">
      <c r="A138" s="31"/>
      <c r="B138" s="31"/>
      <c r="C138" s="31"/>
      <c r="D138" s="43"/>
      <c r="E138" s="43"/>
      <c r="F138" s="43"/>
      <c r="G138" s="43"/>
      <c r="H138" s="43"/>
      <c r="I138" s="43"/>
      <c r="J138" s="44"/>
      <c r="K138" s="44"/>
      <c r="L138" s="44"/>
      <c r="M138" s="43"/>
      <c r="N138" s="43"/>
      <c r="O138" s="43"/>
      <c r="P138" s="43"/>
      <c r="Q138" s="33"/>
      <c r="R138" s="43"/>
      <c r="S138" s="43"/>
      <c r="T138" s="43"/>
      <c r="U138" s="44"/>
      <c r="V138" s="44"/>
      <c r="W138" s="33"/>
      <c r="X138" s="43"/>
      <c r="Y138" s="43"/>
      <c r="Z138" s="43"/>
      <c r="AA138" s="43"/>
      <c r="AB138" s="45"/>
      <c r="AC138" s="31"/>
      <c r="AD138" s="31"/>
      <c r="AE138" s="31"/>
      <c r="AF138" s="31"/>
      <c r="AG138" s="31"/>
      <c r="AH138" s="44"/>
      <c r="AI138" s="46"/>
      <c r="AK138" s="46"/>
      <c r="AL138" s="46"/>
      <c r="AM138" s="46"/>
      <c r="AN138" s="46"/>
      <c r="AO138" s="46"/>
      <c r="AP138" s="46"/>
    </row>
    <row r="139" spans="1:42" x14ac:dyDescent="0.2">
      <c r="A139" s="31"/>
      <c r="B139" s="31"/>
      <c r="C139" s="31"/>
      <c r="D139" s="43"/>
      <c r="E139" s="43"/>
      <c r="F139" s="43"/>
      <c r="G139" s="43"/>
      <c r="H139" s="43"/>
      <c r="I139" s="43"/>
      <c r="J139" s="44"/>
      <c r="K139" s="44"/>
      <c r="L139" s="44"/>
      <c r="M139" s="43"/>
      <c r="N139" s="43"/>
      <c r="O139" s="43"/>
      <c r="P139" s="43"/>
      <c r="Q139" s="33"/>
      <c r="R139" s="43"/>
      <c r="S139" s="43"/>
      <c r="T139" s="43"/>
      <c r="U139" s="44"/>
      <c r="V139" s="44"/>
      <c r="W139" s="33"/>
      <c r="X139" s="43"/>
      <c r="Y139" s="43"/>
      <c r="Z139" s="43"/>
      <c r="AA139" s="43"/>
      <c r="AB139" s="45"/>
      <c r="AC139" s="31"/>
      <c r="AD139" s="31"/>
      <c r="AE139" s="31"/>
      <c r="AF139" s="31"/>
      <c r="AG139" s="31"/>
      <c r="AH139" s="44"/>
      <c r="AI139" s="46"/>
      <c r="AK139" s="46"/>
      <c r="AL139" s="46"/>
      <c r="AM139" s="46"/>
      <c r="AN139" s="46"/>
      <c r="AO139" s="46"/>
      <c r="AP139" s="46"/>
    </row>
    <row r="140" spans="1:42" x14ac:dyDescent="0.2">
      <c r="A140" s="31"/>
      <c r="B140" s="31"/>
      <c r="C140" s="31"/>
      <c r="D140" s="43"/>
      <c r="E140" s="43"/>
      <c r="F140" s="43"/>
      <c r="G140" s="43"/>
      <c r="H140" s="43"/>
      <c r="I140" s="43"/>
      <c r="J140" s="44"/>
      <c r="K140" s="44"/>
      <c r="L140" s="44"/>
      <c r="M140" s="43"/>
      <c r="N140" s="43"/>
      <c r="O140" s="43"/>
      <c r="P140" s="43"/>
      <c r="Q140" s="33"/>
      <c r="R140" s="43"/>
      <c r="S140" s="43"/>
      <c r="T140" s="43"/>
      <c r="U140" s="44"/>
      <c r="V140" s="44"/>
      <c r="W140" s="33"/>
      <c r="X140" s="43"/>
      <c r="Y140" s="43"/>
      <c r="Z140" s="43"/>
      <c r="AA140" s="43"/>
      <c r="AB140" s="45"/>
      <c r="AC140" s="31"/>
      <c r="AD140" s="31"/>
      <c r="AE140" s="31"/>
      <c r="AF140" s="31"/>
      <c r="AG140" s="31"/>
      <c r="AH140" s="44"/>
      <c r="AI140" s="46"/>
      <c r="AK140" s="46"/>
      <c r="AL140" s="46"/>
      <c r="AM140" s="46"/>
      <c r="AN140" s="46"/>
      <c r="AO140" s="46"/>
      <c r="AP140" s="46"/>
    </row>
    <row r="141" spans="1:42" x14ac:dyDescent="0.2">
      <c r="A141" s="31"/>
      <c r="B141" s="31"/>
      <c r="C141" s="31"/>
      <c r="D141" s="43"/>
      <c r="E141" s="43"/>
      <c r="F141" s="43"/>
      <c r="G141" s="43"/>
      <c r="H141" s="43"/>
      <c r="I141" s="43"/>
      <c r="J141" s="44"/>
      <c r="K141" s="44"/>
      <c r="L141" s="44"/>
      <c r="M141" s="43"/>
      <c r="N141" s="43"/>
      <c r="O141" s="43"/>
      <c r="P141" s="43"/>
      <c r="Q141" s="33"/>
      <c r="R141" s="43"/>
      <c r="S141" s="43"/>
      <c r="T141" s="43"/>
      <c r="U141" s="44"/>
      <c r="V141" s="44"/>
      <c r="W141" s="33"/>
      <c r="X141" s="43"/>
      <c r="Y141" s="43"/>
      <c r="Z141" s="43"/>
      <c r="AA141" s="43"/>
      <c r="AB141" s="45"/>
      <c r="AC141" s="31"/>
      <c r="AD141" s="31"/>
      <c r="AE141" s="31"/>
      <c r="AF141" s="31"/>
      <c r="AG141" s="31"/>
      <c r="AH141" s="44"/>
      <c r="AI141" s="46"/>
      <c r="AK141" s="46"/>
      <c r="AL141" s="46"/>
      <c r="AM141" s="46"/>
      <c r="AN141" s="46"/>
      <c r="AO141" s="46"/>
      <c r="AP141" s="46"/>
    </row>
    <row r="142" spans="1:42" x14ac:dyDescent="0.2">
      <c r="A142" s="31"/>
      <c r="B142" s="31"/>
      <c r="C142" s="31"/>
      <c r="D142" s="43"/>
      <c r="E142" s="43"/>
      <c r="F142" s="43"/>
      <c r="G142" s="43"/>
      <c r="H142" s="43"/>
      <c r="I142" s="43"/>
      <c r="J142" s="44"/>
      <c r="K142" s="44"/>
      <c r="L142" s="44"/>
      <c r="M142" s="43"/>
      <c r="N142" s="43"/>
      <c r="O142" s="43"/>
      <c r="P142" s="43"/>
      <c r="Q142" s="33"/>
      <c r="R142" s="43"/>
      <c r="S142" s="43"/>
      <c r="T142" s="43"/>
      <c r="U142" s="44"/>
      <c r="V142" s="44"/>
      <c r="W142" s="33"/>
      <c r="X142" s="43"/>
      <c r="Y142" s="43"/>
      <c r="Z142" s="43"/>
      <c r="AA142" s="43"/>
      <c r="AB142" s="45"/>
      <c r="AC142" s="31"/>
      <c r="AD142" s="31"/>
      <c r="AE142" s="31"/>
      <c r="AF142" s="31"/>
      <c r="AG142" s="31"/>
      <c r="AH142" s="44"/>
      <c r="AI142" s="46"/>
      <c r="AK142" s="46"/>
      <c r="AL142" s="46"/>
      <c r="AM142" s="46"/>
      <c r="AN142" s="46"/>
      <c r="AO142" s="46"/>
      <c r="AP142" s="46"/>
    </row>
    <row r="143" spans="1:42" x14ac:dyDescent="0.2">
      <c r="A143" s="31"/>
      <c r="B143" s="31"/>
      <c r="C143" s="31"/>
      <c r="D143" s="43"/>
      <c r="E143" s="43"/>
      <c r="F143" s="43"/>
      <c r="G143" s="43"/>
      <c r="H143" s="43"/>
      <c r="I143" s="43"/>
      <c r="J143" s="44"/>
      <c r="K143" s="44"/>
      <c r="L143" s="44"/>
      <c r="M143" s="43"/>
      <c r="N143" s="43"/>
      <c r="O143" s="43"/>
      <c r="P143" s="43"/>
      <c r="Q143" s="33"/>
      <c r="R143" s="43"/>
      <c r="S143" s="43"/>
      <c r="T143" s="43"/>
      <c r="U143" s="44"/>
      <c r="V143" s="44"/>
      <c r="W143" s="33"/>
      <c r="X143" s="43"/>
      <c r="Y143" s="43"/>
      <c r="Z143" s="43"/>
      <c r="AA143" s="43"/>
      <c r="AB143" s="45"/>
      <c r="AC143" s="31"/>
      <c r="AD143" s="31"/>
      <c r="AE143" s="31"/>
      <c r="AF143" s="31"/>
      <c r="AG143" s="31"/>
      <c r="AH143" s="44"/>
      <c r="AI143" s="46"/>
      <c r="AK143" s="46"/>
      <c r="AL143" s="46"/>
      <c r="AM143" s="46"/>
      <c r="AN143" s="46"/>
      <c r="AO143" s="46"/>
      <c r="AP143" s="46"/>
    </row>
    <row r="144" spans="1:42" x14ac:dyDescent="0.2">
      <c r="A144" s="31"/>
      <c r="B144" s="31"/>
      <c r="C144" s="31"/>
      <c r="D144" s="43"/>
      <c r="E144" s="43"/>
      <c r="F144" s="43"/>
      <c r="G144" s="43"/>
      <c r="H144" s="43"/>
      <c r="I144" s="43"/>
      <c r="J144" s="44"/>
      <c r="K144" s="44"/>
      <c r="L144" s="44"/>
      <c r="M144" s="43"/>
      <c r="N144" s="43"/>
      <c r="O144" s="43"/>
      <c r="P144" s="43"/>
      <c r="Q144" s="33"/>
      <c r="R144" s="43"/>
      <c r="S144" s="43"/>
      <c r="T144" s="43"/>
      <c r="U144" s="44"/>
      <c r="V144" s="44"/>
      <c r="W144" s="33"/>
      <c r="X144" s="43"/>
      <c r="Y144" s="43"/>
      <c r="Z144" s="43"/>
      <c r="AA144" s="43"/>
      <c r="AB144" s="45"/>
      <c r="AC144" s="31"/>
      <c r="AD144" s="31"/>
      <c r="AE144" s="31"/>
      <c r="AF144" s="31"/>
      <c r="AG144" s="31"/>
      <c r="AH144" s="44"/>
      <c r="AI144" s="46"/>
      <c r="AK144" s="46"/>
      <c r="AL144" s="46"/>
      <c r="AM144" s="46"/>
      <c r="AN144" s="46"/>
      <c r="AO144" s="46"/>
      <c r="AP144" s="46"/>
    </row>
    <row r="145" spans="1:42" x14ac:dyDescent="0.2">
      <c r="A145" s="31"/>
      <c r="B145" s="31"/>
      <c r="C145" s="31"/>
      <c r="D145" s="43"/>
      <c r="E145" s="43"/>
      <c r="F145" s="43"/>
      <c r="G145" s="43"/>
      <c r="H145" s="43"/>
      <c r="I145" s="43"/>
      <c r="J145" s="44"/>
      <c r="K145" s="44"/>
      <c r="L145" s="44"/>
      <c r="M145" s="43"/>
      <c r="N145" s="43"/>
      <c r="O145" s="43"/>
      <c r="P145" s="43"/>
      <c r="Q145" s="33"/>
      <c r="R145" s="43"/>
      <c r="S145" s="43"/>
      <c r="T145" s="43"/>
      <c r="U145" s="44"/>
      <c r="V145" s="44"/>
      <c r="W145" s="33"/>
      <c r="X145" s="43"/>
      <c r="Y145" s="43"/>
      <c r="Z145" s="43"/>
      <c r="AA145" s="43"/>
      <c r="AB145" s="45"/>
      <c r="AC145" s="31"/>
      <c r="AD145" s="31"/>
      <c r="AE145" s="31"/>
      <c r="AF145" s="31"/>
      <c r="AG145" s="31"/>
      <c r="AH145" s="44"/>
      <c r="AI145" s="46"/>
      <c r="AK145" s="46"/>
      <c r="AL145" s="46"/>
      <c r="AM145" s="46"/>
      <c r="AN145" s="46"/>
      <c r="AO145" s="46"/>
      <c r="AP145" s="46"/>
    </row>
    <row r="146" spans="1:42" x14ac:dyDescent="0.2">
      <c r="A146" s="31"/>
      <c r="B146" s="31"/>
      <c r="C146" s="31"/>
      <c r="D146" s="43"/>
      <c r="E146" s="43"/>
      <c r="F146" s="43"/>
      <c r="G146" s="43"/>
      <c r="H146" s="43"/>
      <c r="I146" s="43"/>
      <c r="J146" s="44"/>
      <c r="K146" s="44"/>
      <c r="L146" s="44"/>
      <c r="M146" s="43"/>
      <c r="N146" s="43"/>
      <c r="O146" s="43"/>
      <c r="P146" s="43"/>
      <c r="Q146" s="33"/>
      <c r="R146" s="43"/>
      <c r="S146" s="43"/>
      <c r="T146" s="43"/>
      <c r="U146" s="44"/>
      <c r="V146" s="44"/>
      <c r="W146" s="33"/>
      <c r="X146" s="43"/>
      <c r="Y146" s="43"/>
      <c r="Z146" s="43"/>
      <c r="AA146" s="43"/>
      <c r="AB146" s="45"/>
      <c r="AC146" s="31"/>
      <c r="AD146" s="31"/>
      <c r="AE146" s="31"/>
      <c r="AF146" s="31"/>
      <c r="AG146" s="31"/>
      <c r="AH146" s="44"/>
      <c r="AI146" s="46"/>
      <c r="AK146" s="46"/>
      <c r="AL146" s="46"/>
      <c r="AM146" s="46"/>
      <c r="AN146" s="46"/>
      <c r="AO146" s="46"/>
      <c r="AP146" s="46"/>
    </row>
    <row r="147" spans="1:42" x14ac:dyDescent="0.2">
      <c r="A147" s="31"/>
      <c r="B147" s="31"/>
      <c r="C147" s="31"/>
      <c r="D147" s="43"/>
      <c r="E147" s="43"/>
      <c r="F147" s="43"/>
      <c r="G147" s="43"/>
      <c r="H147" s="43"/>
      <c r="I147" s="43"/>
      <c r="J147" s="44"/>
      <c r="K147" s="44"/>
      <c r="L147" s="44"/>
      <c r="M147" s="43"/>
      <c r="N147" s="43"/>
      <c r="O147" s="43"/>
      <c r="P147" s="43"/>
      <c r="Q147" s="33"/>
      <c r="R147" s="43"/>
      <c r="S147" s="43"/>
      <c r="T147" s="43"/>
      <c r="U147" s="44"/>
      <c r="V147" s="44"/>
      <c r="W147" s="33"/>
      <c r="X147" s="43"/>
      <c r="Y147" s="43"/>
      <c r="Z147" s="43"/>
      <c r="AA147" s="43"/>
      <c r="AB147" s="45"/>
      <c r="AC147" s="31"/>
      <c r="AD147" s="31"/>
      <c r="AE147" s="31"/>
      <c r="AF147" s="31"/>
      <c r="AG147" s="31"/>
      <c r="AH147" s="44"/>
      <c r="AI147" s="46"/>
      <c r="AK147" s="46"/>
      <c r="AL147" s="46"/>
      <c r="AM147" s="46"/>
      <c r="AN147" s="46"/>
      <c r="AO147" s="46"/>
      <c r="AP147" s="46"/>
    </row>
    <row r="148" spans="1:42" x14ac:dyDescent="0.2">
      <c r="A148" s="31"/>
      <c r="B148" s="31"/>
      <c r="C148" s="31"/>
      <c r="D148" s="43"/>
      <c r="E148" s="43"/>
      <c r="F148" s="43"/>
      <c r="G148" s="43"/>
      <c r="H148" s="43"/>
      <c r="I148" s="43"/>
      <c r="J148" s="44"/>
      <c r="K148" s="44"/>
      <c r="L148" s="44"/>
      <c r="M148" s="43"/>
      <c r="N148" s="43"/>
      <c r="O148" s="43"/>
      <c r="P148" s="43"/>
      <c r="Q148" s="33"/>
      <c r="R148" s="43"/>
      <c r="S148" s="43"/>
      <c r="T148" s="43"/>
      <c r="U148" s="44"/>
      <c r="V148" s="44"/>
      <c r="W148" s="33"/>
      <c r="X148" s="43"/>
      <c r="Y148" s="43"/>
      <c r="Z148" s="43"/>
      <c r="AA148" s="43"/>
      <c r="AB148" s="45"/>
      <c r="AC148" s="31"/>
      <c r="AD148" s="31"/>
      <c r="AE148" s="31"/>
      <c r="AF148" s="31"/>
      <c r="AG148" s="31"/>
      <c r="AH148" s="44"/>
      <c r="AI148" s="46"/>
      <c r="AK148" s="46"/>
      <c r="AL148" s="46"/>
      <c r="AM148" s="46"/>
      <c r="AN148" s="46"/>
      <c r="AO148" s="46"/>
      <c r="AP148" s="46"/>
    </row>
    <row r="149" spans="1:42" x14ac:dyDescent="0.2">
      <c r="A149" s="31"/>
      <c r="B149" s="31"/>
      <c r="C149" s="31"/>
      <c r="D149" s="43"/>
      <c r="E149" s="43"/>
      <c r="F149" s="43"/>
      <c r="G149" s="43"/>
      <c r="H149" s="43"/>
      <c r="I149" s="43"/>
      <c r="J149" s="44"/>
      <c r="K149" s="44"/>
      <c r="L149" s="44"/>
      <c r="M149" s="43"/>
      <c r="N149" s="43"/>
      <c r="O149" s="43"/>
      <c r="P149" s="43"/>
      <c r="Q149" s="33"/>
      <c r="R149" s="43"/>
      <c r="S149" s="43"/>
      <c r="T149" s="43"/>
      <c r="U149" s="44"/>
      <c r="V149" s="44"/>
      <c r="W149" s="33"/>
      <c r="X149" s="43"/>
      <c r="Y149" s="43"/>
      <c r="Z149" s="43"/>
      <c r="AA149" s="43"/>
      <c r="AB149" s="45"/>
      <c r="AC149" s="31"/>
      <c r="AD149" s="31"/>
      <c r="AE149" s="31"/>
      <c r="AF149" s="31"/>
      <c r="AG149" s="31"/>
      <c r="AH149" s="44"/>
      <c r="AI149" s="46"/>
      <c r="AK149" s="46"/>
      <c r="AL149" s="46"/>
      <c r="AM149" s="46"/>
      <c r="AN149" s="46"/>
      <c r="AO149" s="46"/>
      <c r="AP149" s="46"/>
    </row>
    <row r="150" spans="1:42" x14ac:dyDescent="0.2">
      <c r="A150" s="31"/>
      <c r="B150" s="31"/>
      <c r="C150" s="31"/>
      <c r="D150" s="43"/>
      <c r="E150" s="43"/>
      <c r="F150" s="43"/>
      <c r="G150" s="43"/>
      <c r="H150" s="43"/>
      <c r="I150" s="43"/>
      <c r="J150" s="44"/>
      <c r="K150" s="44"/>
      <c r="L150" s="44"/>
      <c r="M150" s="43"/>
      <c r="N150" s="43"/>
      <c r="O150" s="43"/>
      <c r="P150" s="43"/>
      <c r="Q150" s="33"/>
      <c r="R150" s="43"/>
      <c r="S150" s="43"/>
      <c r="T150" s="43"/>
      <c r="U150" s="44"/>
      <c r="V150" s="44"/>
      <c r="W150" s="33"/>
      <c r="X150" s="43"/>
      <c r="Y150" s="43"/>
      <c r="Z150" s="43"/>
      <c r="AA150" s="43"/>
      <c r="AB150" s="45"/>
      <c r="AC150" s="31"/>
      <c r="AD150" s="31"/>
      <c r="AE150" s="31"/>
      <c r="AF150" s="31"/>
      <c r="AG150" s="31"/>
      <c r="AH150" s="44"/>
      <c r="AI150" s="46"/>
      <c r="AK150" s="46"/>
      <c r="AL150" s="46"/>
      <c r="AM150" s="46"/>
      <c r="AN150" s="46"/>
      <c r="AO150" s="46"/>
      <c r="AP150" s="46"/>
    </row>
    <row r="151" spans="1:42" x14ac:dyDescent="0.2">
      <c r="A151" s="31"/>
      <c r="B151" s="31"/>
      <c r="C151" s="31"/>
      <c r="D151" s="43"/>
      <c r="E151" s="43"/>
      <c r="F151" s="43"/>
      <c r="G151" s="43"/>
      <c r="H151" s="43"/>
      <c r="I151" s="43"/>
      <c r="J151" s="44"/>
      <c r="K151" s="44"/>
      <c r="L151" s="44"/>
      <c r="M151" s="43"/>
      <c r="N151" s="43"/>
      <c r="O151" s="43"/>
      <c r="P151" s="43"/>
      <c r="Q151" s="33"/>
      <c r="R151" s="43"/>
      <c r="S151" s="43"/>
      <c r="T151" s="43"/>
      <c r="U151" s="44"/>
      <c r="V151" s="44"/>
      <c r="W151" s="33"/>
      <c r="X151" s="43"/>
      <c r="Y151" s="43"/>
      <c r="Z151" s="43"/>
      <c r="AA151" s="43"/>
      <c r="AB151" s="45"/>
      <c r="AC151" s="31"/>
      <c r="AD151" s="31"/>
      <c r="AE151" s="31"/>
      <c r="AF151" s="31"/>
      <c r="AG151" s="31"/>
      <c r="AH151" s="44"/>
      <c r="AI151" s="46"/>
      <c r="AK151" s="46"/>
      <c r="AL151" s="46"/>
      <c r="AM151" s="46"/>
      <c r="AN151" s="46"/>
      <c r="AO151" s="46"/>
      <c r="AP151" s="46"/>
    </row>
    <row r="152" spans="1:42" x14ac:dyDescent="0.2">
      <c r="A152" s="31"/>
      <c r="B152" s="31"/>
      <c r="C152" s="31"/>
      <c r="D152" s="43"/>
      <c r="E152" s="43"/>
      <c r="F152" s="43"/>
      <c r="G152" s="43"/>
      <c r="H152" s="43"/>
      <c r="I152" s="43"/>
      <c r="J152" s="44"/>
      <c r="K152" s="44"/>
      <c r="L152" s="44"/>
      <c r="M152" s="43"/>
      <c r="N152" s="43"/>
      <c r="O152" s="43"/>
      <c r="P152" s="43"/>
      <c r="Q152" s="33"/>
      <c r="R152" s="43"/>
      <c r="S152" s="43"/>
      <c r="T152" s="43"/>
      <c r="U152" s="44"/>
      <c r="V152" s="44"/>
      <c r="W152" s="33"/>
      <c r="X152" s="43"/>
      <c r="Y152" s="43"/>
      <c r="Z152" s="43"/>
      <c r="AA152" s="43"/>
      <c r="AB152" s="45"/>
      <c r="AC152" s="31"/>
      <c r="AD152" s="31"/>
      <c r="AE152" s="31"/>
      <c r="AF152" s="31"/>
      <c r="AG152" s="31"/>
      <c r="AH152" s="44"/>
      <c r="AI152" s="46"/>
      <c r="AK152" s="46"/>
      <c r="AL152" s="46"/>
      <c r="AM152" s="46"/>
      <c r="AN152" s="46"/>
      <c r="AO152" s="46"/>
      <c r="AP152" s="46"/>
    </row>
    <row r="153" spans="1:42" x14ac:dyDescent="0.2">
      <c r="A153" s="31"/>
      <c r="B153" s="31"/>
      <c r="C153" s="31"/>
      <c r="D153" s="43"/>
      <c r="E153" s="43"/>
      <c r="F153" s="43"/>
      <c r="G153" s="43"/>
      <c r="H153" s="43"/>
      <c r="I153" s="43"/>
      <c r="J153" s="44"/>
      <c r="K153" s="44"/>
      <c r="L153" s="44"/>
      <c r="M153" s="43"/>
      <c r="N153" s="43"/>
      <c r="O153" s="43"/>
      <c r="P153" s="43"/>
      <c r="Q153" s="33"/>
      <c r="R153" s="43"/>
      <c r="S153" s="43"/>
      <c r="T153" s="43"/>
      <c r="U153" s="44"/>
      <c r="V153" s="44"/>
      <c r="W153" s="33"/>
      <c r="X153" s="43"/>
      <c r="Y153" s="43"/>
      <c r="Z153" s="43"/>
      <c r="AA153" s="43"/>
      <c r="AB153" s="45"/>
      <c r="AC153" s="31"/>
      <c r="AD153" s="31"/>
      <c r="AE153" s="31"/>
      <c r="AF153" s="31"/>
      <c r="AG153" s="31"/>
      <c r="AH153" s="44"/>
      <c r="AI153" s="46"/>
      <c r="AK153" s="46"/>
      <c r="AL153" s="46"/>
      <c r="AM153" s="46"/>
      <c r="AN153" s="46"/>
      <c r="AO153" s="46"/>
      <c r="AP153" s="46"/>
    </row>
    <row r="154" spans="1:42" x14ac:dyDescent="0.2">
      <c r="A154" s="31"/>
      <c r="B154" s="31"/>
      <c r="C154" s="31"/>
      <c r="D154" s="43"/>
      <c r="E154" s="43"/>
      <c r="F154" s="43"/>
      <c r="G154" s="43"/>
      <c r="H154" s="43"/>
      <c r="I154" s="43"/>
      <c r="J154" s="44"/>
      <c r="K154" s="44"/>
      <c r="L154" s="44"/>
      <c r="M154" s="43"/>
      <c r="N154" s="43"/>
      <c r="O154" s="43"/>
      <c r="P154" s="43"/>
      <c r="Q154" s="33"/>
      <c r="R154" s="43"/>
      <c r="S154" s="43"/>
      <c r="T154" s="43"/>
      <c r="U154" s="44"/>
      <c r="V154" s="44"/>
      <c r="W154" s="33"/>
      <c r="X154" s="43"/>
      <c r="Y154" s="43"/>
      <c r="Z154" s="43"/>
      <c r="AA154" s="43"/>
      <c r="AB154" s="45"/>
      <c r="AC154" s="31"/>
      <c r="AD154" s="31"/>
      <c r="AE154" s="31"/>
      <c r="AF154" s="31"/>
      <c r="AG154" s="31"/>
      <c r="AH154" s="44"/>
      <c r="AI154" s="46"/>
      <c r="AK154" s="46"/>
      <c r="AL154" s="46"/>
      <c r="AM154" s="46"/>
      <c r="AN154" s="46"/>
      <c r="AO154" s="46"/>
      <c r="AP154" s="46"/>
    </row>
    <row r="155" spans="1:42" x14ac:dyDescent="0.2">
      <c r="A155" s="31"/>
      <c r="B155" s="31"/>
      <c r="C155" s="31"/>
      <c r="D155" s="43"/>
      <c r="E155" s="43"/>
      <c r="F155" s="43"/>
      <c r="G155" s="43"/>
      <c r="H155" s="43"/>
      <c r="I155" s="43"/>
      <c r="J155" s="44"/>
      <c r="K155" s="44"/>
      <c r="L155" s="44"/>
      <c r="M155" s="43"/>
      <c r="N155" s="43"/>
      <c r="O155" s="43"/>
      <c r="P155" s="43"/>
      <c r="Q155" s="33"/>
      <c r="R155" s="43"/>
      <c r="S155" s="43"/>
      <c r="T155" s="43"/>
      <c r="U155" s="44"/>
      <c r="V155" s="44"/>
      <c r="W155" s="33"/>
      <c r="X155" s="43"/>
      <c r="Y155" s="43"/>
      <c r="Z155" s="43"/>
      <c r="AA155" s="43"/>
      <c r="AB155" s="45"/>
      <c r="AC155" s="31"/>
      <c r="AD155" s="31"/>
      <c r="AE155" s="31"/>
      <c r="AF155" s="31"/>
      <c r="AG155" s="31"/>
      <c r="AH155" s="44"/>
      <c r="AI155" s="46"/>
      <c r="AK155" s="46"/>
      <c r="AL155" s="46"/>
      <c r="AM155" s="46"/>
      <c r="AN155" s="46"/>
      <c r="AO155" s="46"/>
      <c r="AP155" s="46"/>
    </row>
    <row r="156" spans="1:42" x14ac:dyDescent="0.2">
      <c r="A156" s="31"/>
      <c r="B156" s="31"/>
      <c r="C156" s="31"/>
      <c r="D156" s="43"/>
      <c r="E156" s="43"/>
      <c r="F156" s="43"/>
      <c r="G156" s="43"/>
      <c r="H156" s="43"/>
      <c r="I156" s="43"/>
      <c r="J156" s="44"/>
      <c r="K156" s="44"/>
      <c r="L156" s="44"/>
      <c r="M156" s="43"/>
      <c r="N156" s="43"/>
      <c r="O156" s="43"/>
      <c r="P156" s="43"/>
      <c r="Q156" s="33"/>
      <c r="R156" s="43"/>
      <c r="S156" s="43"/>
      <c r="T156" s="43"/>
      <c r="U156" s="44"/>
      <c r="V156" s="44"/>
      <c r="W156" s="33"/>
      <c r="X156" s="43"/>
      <c r="Y156" s="43"/>
      <c r="Z156" s="43"/>
      <c r="AA156" s="43"/>
      <c r="AB156" s="45"/>
      <c r="AC156" s="31"/>
      <c r="AD156" s="31"/>
      <c r="AE156" s="31"/>
      <c r="AF156" s="31"/>
      <c r="AG156" s="31"/>
      <c r="AH156" s="44"/>
      <c r="AI156" s="46"/>
      <c r="AK156" s="46"/>
      <c r="AL156" s="46"/>
      <c r="AM156" s="46"/>
      <c r="AN156" s="46"/>
      <c r="AO156" s="46"/>
      <c r="AP156" s="46"/>
    </row>
    <row r="157" spans="1:42" x14ac:dyDescent="0.2">
      <c r="A157" s="31"/>
      <c r="B157" s="31"/>
      <c r="C157" s="31"/>
      <c r="D157" s="43"/>
      <c r="E157" s="43"/>
      <c r="F157" s="43"/>
      <c r="G157" s="43"/>
      <c r="H157" s="43"/>
      <c r="I157" s="43"/>
      <c r="J157" s="44"/>
      <c r="K157" s="44"/>
      <c r="L157" s="44"/>
      <c r="M157" s="43"/>
      <c r="N157" s="43"/>
      <c r="O157" s="43"/>
      <c r="P157" s="43"/>
      <c r="Q157" s="33"/>
      <c r="R157" s="43"/>
      <c r="S157" s="43"/>
      <c r="T157" s="43"/>
      <c r="U157" s="44"/>
      <c r="V157" s="44"/>
      <c r="W157" s="33"/>
      <c r="X157" s="43"/>
      <c r="Y157" s="43"/>
      <c r="Z157" s="43"/>
      <c r="AA157" s="43"/>
      <c r="AB157" s="45"/>
      <c r="AC157" s="31"/>
      <c r="AD157" s="31"/>
      <c r="AE157" s="31"/>
      <c r="AF157" s="31"/>
      <c r="AG157" s="31"/>
      <c r="AH157" s="44"/>
      <c r="AI157" s="46"/>
      <c r="AK157" s="46"/>
      <c r="AL157" s="46"/>
      <c r="AM157" s="46"/>
      <c r="AN157" s="46"/>
      <c r="AO157" s="46"/>
      <c r="AP157" s="46"/>
    </row>
    <row r="158" spans="1:42" x14ac:dyDescent="0.2">
      <c r="A158" s="31"/>
      <c r="B158" s="31"/>
      <c r="C158" s="31"/>
      <c r="D158" s="43"/>
      <c r="E158" s="43"/>
      <c r="F158" s="43"/>
      <c r="G158" s="43"/>
      <c r="H158" s="43"/>
      <c r="I158" s="43"/>
      <c r="J158" s="44"/>
      <c r="K158" s="44"/>
      <c r="L158" s="44"/>
      <c r="M158" s="43"/>
      <c r="N158" s="43"/>
      <c r="O158" s="43"/>
      <c r="P158" s="43"/>
      <c r="Q158" s="33"/>
      <c r="R158" s="43"/>
      <c r="S158" s="43"/>
      <c r="T158" s="43"/>
      <c r="U158" s="44"/>
      <c r="V158" s="44"/>
      <c r="W158" s="33"/>
      <c r="X158" s="43"/>
      <c r="Y158" s="43"/>
      <c r="Z158" s="43"/>
      <c r="AA158" s="43"/>
      <c r="AB158" s="45"/>
      <c r="AC158" s="31"/>
      <c r="AD158" s="31"/>
      <c r="AE158" s="31"/>
      <c r="AF158" s="31"/>
      <c r="AG158" s="31"/>
      <c r="AH158" s="44"/>
      <c r="AI158" s="46"/>
      <c r="AK158" s="46"/>
      <c r="AL158" s="46"/>
      <c r="AM158" s="46"/>
      <c r="AN158" s="46"/>
      <c r="AO158" s="46"/>
      <c r="AP158" s="46"/>
    </row>
    <row r="159" spans="1:42" x14ac:dyDescent="0.2">
      <c r="A159" s="31"/>
      <c r="B159" s="31"/>
      <c r="C159" s="31"/>
      <c r="D159" s="43"/>
      <c r="E159" s="43"/>
      <c r="F159" s="43"/>
      <c r="G159" s="43"/>
      <c r="H159" s="43"/>
      <c r="I159" s="43"/>
      <c r="J159" s="44"/>
      <c r="K159" s="44"/>
      <c r="L159" s="44"/>
      <c r="M159" s="43"/>
      <c r="N159" s="43"/>
      <c r="O159" s="43"/>
      <c r="P159" s="43"/>
      <c r="Q159" s="33"/>
      <c r="R159" s="43"/>
      <c r="S159" s="43"/>
      <c r="T159" s="43"/>
      <c r="U159" s="44"/>
      <c r="V159" s="44"/>
      <c r="W159" s="33"/>
      <c r="X159" s="43"/>
      <c r="Y159" s="43"/>
      <c r="Z159" s="43"/>
      <c r="AA159" s="43"/>
      <c r="AB159" s="45"/>
      <c r="AC159" s="31"/>
      <c r="AD159" s="31"/>
      <c r="AE159" s="31"/>
      <c r="AF159" s="31"/>
      <c r="AG159" s="31"/>
      <c r="AH159" s="44"/>
      <c r="AI159" s="46"/>
      <c r="AK159" s="46"/>
      <c r="AL159" s="46"/>
      <c r="AM159" s="46"/>
      <c r="AN159" s="46"/>
      <c r="AO159" s="46"/>
      <c r="AP159" s="46"/>
    </row>
    <row r="160" spans="1:42" x14ac:dyDescent="0.2">
      <c r="A160" s="31"/>
      <c r="B160" s="31"/>
      <c r="C160" s="31"/>
      <c r="D160" s="43"/>
      <c r="E160" s="43"/>
      <c r="F160" s="43"/>
      <c r="G160" s="43"/>
      <c r="H160" s="43"/>
      <c r="I160" s="43"/>
      <c r="J160" s="44"/>
      <c r="K160" s="44"/>
      <c r="L160" s="44"/>
      <c r="M160" s="43"/>
      <c r="N160" s="43"/>
      <c r="O160" s="43"/>
      <c r="P160" s="43"/>
      <c r="Q160" s="33"/>
      <c r="R160" s="43"/>
      <c r="S160" s="43"/>
      <c r="T160" s="43"/>
      <c r="U160" s="44"/>
      <c r="V160" s="44"/>
      <c r="W160" s="33"/>
      <c r="X160" s="43"/>
      <c r="Y160" s="43"/>
      <c r="Z160" s="43"/>
      <c r="AA160" s="43"/>
      <c r="AB160" s="45"/>
      <c r="AC160" s="31"/>
      <c r="AD160" s="31"/>
      <c r="AE160" s="31"/>
      <c r="AF160" s="31"/>
      <c r="AG160" s="31"/>
      <c r="AH160" s="44"/>
      <c r="AI160" s="46"/>
      <c r="AK160" s="46"/>
      <c r="AL160" s="46"/>
      <c r="AM160" s="46"/>
      <c r="AN160" s="46"/>
      <c r="AO160" s="46"/>
      <c r="AP160" s="46"/>
    </row>
    <row r="161" spans="1:42" x14ac:dyDescent="0.2">
      <c r="A161" s="31"/>
      <c r="B161" s="31"/>
      <c r="C161" s="31"/>
      <c r="D161" s="43"/>
      <c r="E161" s="43"/>
      <c r="F161" s="43"/>
      <c r="G161" s="43"/>
      <c r="H161" s="43"/>
      <c r="I161" s="43"/>
      <c r="J161" s="44"/>
      <c r="K161" s="44"/>
      <c r="L161" s="44"/>
      <c r="M161" s="43"/>
      <c r="N161" s="43"/>
      <c r="O161" s="43"/>
      <c r="P161" s="43"/>
      <c r="Q161" s="33"/>
      <c r="R161" s="43"/>
      <c r="S161" s="43"/>
      <c r="T161" s="43"/>
      <c r="U161" s="44"/>
      <c r="V161" s="44"/>
      <c r="W161" s="33"/>
      <c r="X161" s="43"/>
      <c r="Y161" s="43"/>
      <c r="Z161" s="43"/>
      <c r="AA161" s="43"/>
      <c r="AB161" s="45"/>
      <c r="AC161" s="31"/>
      <c r="AD161" s="31"/>
      <c r="AE161" s="31"/>
      <c r="AF161" s="31"/>
      <c r="AG161" s="31"/>
      <c r="AH161" s="44"/>
      <c r="AI161" s="46"/>
      <c r="AK161" s="46"/>
      <c r="AL161" s="46"/>
      <c r="AM161" s="46"/>
      <c r="AN161" s="46"/>
      <c r="AO161" s="46"/>
      <c r="AP161" s="46"/>
    </row>
    <row r="162" spans="1:42" x14ac:dyDescent="0.2">
      <c r="A162" s="31"/>
      <c r="B162" s="31"/>
      <c r="C162" s="31"/>
      <c r="D162" s="43"/>
      <c r="E162" s="43"/>
      <c r="F162" s="43"/>
      <c r="G162" s="43"/>
      <c r="H162" s="43"/>
      <c r="I162" s="43"/>
      <c r="J162" s="44"/>
      <c r="K162" s="44"/>
      <c r="L162" s="44"/>
      <c r="M162" s="43"/>
      <c r="N162" s="43"/>
      <c r="O162" s="43"/>
      <c r="P162" s="43"/>
      <c r="Q162" s="33"/>
      <c r="R162" s="43"/>
      <c r="S162" s="43"/>
      <c r="T162" s="43"/>
      <c r="U162" s="44"/>
      <c r="V162" s="44"/>
      <c r="W162" s="33"/>
      <c r="X162" s="43"/>
      <c r="Y162" s="43"/>
      <c r="Z162" s="43"/>
      <c r="AA162" s="43"/>
      <c r="AB162" s="45"/>
      <c r="AC162" s="31"/>
      <c r="AD162" s="31"/>
      <c r="AE162" s="31"/>
      <c r="AF162" s="31"/>
      <c r="AG162" s="31"/>
      <c r="AH162" s="44"/>
      <c r="AI162" s="46"/>
    </row>
    <row r="163" spans="1:42" x14ac:dyDescent="0.2">
      <c r="A163" s="31"/>
      <c r="B163" s="31"/>
      <c r="C163" s="31"/>
      <c r="D163" s="43"/>
      <c r="E163" s="43"/>
      <c r="F163" s="43"/>
      <c r="G163" s="43"/>
      <c r="H163" s="43"/>
      <c r="I163" s="43"/>
      <c r="J163" s="44"/>
      <c r="K163" s="44"/>
      <c r="L163" s="44"/>
      <c r="M163" s="43"/>
      <c r="N163" s="43"/>
      <c r="O163" s="43"/>
      <c r="P163" s="43"/>
      <c r="Q163" s="33"/>
      <c r="R163" s="43"/>
      <c r="S163" s="43"/>
      <c r="T163" s="43"/>
      <c r="U163" s="44"/>
      <c r="V163" s="44"/>
      <c r="W163" s="33"/>
      <c r="X163" s="43"/>
      <c r="Y163" s="43"/>
      <c r="Z163" s="43"/>
      <c r="AA163" s="43"/>
      <c r="AB163" s="45"/>
      <c r="AC163" s="31"/>
      <c r="AD163" s="31"/>
      <c r="AE163" s="31"/>
      <c r="AF163" s="31"/>
      <c r="AG163" s="31"/>
      <c r="AH163" s="44"/>
      <c r="AI163" s="46"/>
    </row>
    <row r="164" spans="1:42" x14ac:dyDescent="0.2">
      <c r="A164" s="31"/>
      <c r="B164" s="31"/>
      <c r="C164" s="31"/>
      <c r="D164" s="43"/>
      <c r="E164" s="43"/>
      <c r="F164" s="43"/>
      <c r="G164" s="43"/>
      <c r="H164" s="43"/>
      <c r="I164" s="43"/>
      <c r="J164" s="44"/>
      <c r="K164" s="44"/>
      <c r="L164" s="44"/>
      <c r="M164" s="43"/>
      <c r="N164" s="43"/>
      <c r="O164" s="43"/>
      <c r="P164" s="43"/>
      <c r="Q164" s="33"/>
      <c r="R164" s="43"/>
      <c r="S164" s="43"/>
      <c r="T164" s="43"/>
      <c r="U164" s="44"/>
      <c r="V164" s="44"/>
      <c r="W164" s="33"/>
      <c r="X164" s="43"/>
      <c r="Y164" s="43"/>
      <c r="Z164" s="43"/>
      <c r="AA164" s="43"/>
      <c r="AB164" s="45"/>
      <c r="AC164" s="31"/>
      <c r="AD164" s="31"/>
      <c r="AE164" s="31"/>
      <c r="AF164" s="31"/>
      <c r="AG164" s="31"/>
      <c r="AH164" s="44"/>
      <c r="AI164" s="46"/>
    </row>
    <row r="165" spans="1:42" x14ac:dyDescent="0.2">
      <c r="A165" s="31"/>
      <c r="B165" s="31"/>
      <c r="C165" s="31"/>
      <c r="D165" s="43"/>
      <c r="E165" s="43"/>
      <c r="F165" s="43"/>
      <c r="G165" s="43"/>
      <c r="H165" s="43"/>
      <c r="I165" s="43"/>
      <c r="J165" s="44"/>
      <c r="K165" s="44"/>
      <c r="L165" s="44"/>
      <c r="M165" s="43"/>
      <c r="N165" s="43"/>
      <c r="O165" s="43"/>
      <c r="P165" s="43"/>
      <c r="Q165" s="33"/>
      <c r="R165" s="43"/>
      <c r="S165" s="43"/>
      <c r="T165" s="43"/>
      <c r="U165" s="44"/>
      <c r="V165" s="44"/>
      <c r="W165" s="33"/>
      <c r="X165" s="43"/>
      <c r="Y165" s="43"/>
      <c r="Z165" s="43"/>
      <c r="AA165" s="43"/>
      <c r="AB165" s="45"/>
      <c r="AC165" s="31"/>
      <c r="AD165" s="31"/>
      <c r="AE165" s="31"/>
      <c r="AF165" s="31"/>
      <c r="AG165" s="31"/>
      <c r="AH165" s="44"/>
      <c r="AI165" s="46"/>
    </row>
    <row r="166" spans="1:42" x14ac:dyDescent="0.2">
      <c r="A166" s="31"/>
      <c r="B166" s="31"/>
      <c r="C166" s="31"/>
      <c r="D166" s="43"/>
      <c r="E166" s="43"/>
      <c r="F166" s="43"/>
      <c r="G166" s="43"/>
      <c r="H166" s="43"/>
      <c r="I166" s="43"/>
      <c r="J166" s="44"/>
      <c r="K166" s="44"/>
      <c r="L166" s="44"/>
      <c r="M166" s="43"/>
      <c r="N166" s="43"/>
      <c r="O166" s="43"/>
      <c r="P166" s="43"/>
      <c r="Q166" s="33"/>
      <c r="R166" s="43"/>
      <c r="S166" s="43"/>
      <c r="T166" s="43"/>
      <c r="U166" s="44"/>
      <c r="V166" s="44"/>
      <c r="W166" s="33"/>
      <c r="X166" s="43"/>
      <c r="Y166" s="43"/>
      <c r="Z166" s="43"/>
      <c r="AA166" s="43"/>
      <c r="AB166" s="45"/>
      <c r="AC166" s="31"/>
      <c r="AD166" s="31"/>
      <c r="AE166" s="31"/>
      <c r="AF166" s="31"/>
      <c r="AG166" s="31"/>
      <c r="AH166" s="44"/>
      <c r="AI166" s="46"/>
    </row>
    <row r="167" spans="1:42" x14ac:dyDescent="0.2">
      <c r="A167" s="31"/>
      <c r="B167" s="31"/>
      <c r="C167" s="31"/>
      <c r="D167" s="43"/>
      <c r="E167" s="43"/>
      <c r="F167" s="43"/>
      <c r="G167" s="43"/>
      <c r="H167" s="43"/>
      <c r="I167" s="43"/>
      <c r="J167" s="44"/>
      <c r="K167" s="44"/>
      <c r="L167" s="44"/>
      <c r="M167" s="43"/>
      <c r="N167" s="43"/>
      <c r="O167" s="43"/>
      <c r="P167" s="43"/>
      <c r="Q167" s="33"/>
      <c r="R167" s="43"/>
      <c r="S167" s="43"/>
      <c r="T167" s="43"/>
      <c r="U167" s="44"/>
      <c r="V167" s="44"/>
      <c r="W167" s="33"/>
      <c r="X167" s="43"/>
      <c r="Y167" s="43"/>
      <c r="Z167" s="43"/>
      <c r="AA167" s="43"/>
      <c r="AB167" s="45"/>
      <c r="AC167" s="31"/>
      <c r="AD167" s="31"/>
      <c r="AE167" s="31"/>
      <c r="AF167" s="31"/>
      <c r="AG167" s="31"/>
      <c r="AH167" s="44"/>
      <c r="AI167" s="46"/>
    </row>
    <row r="168" spans="1:42" x14ac:dyDescent="0.2">
      <c r="A168" s="31"/>
      <c r="B168" s="31"/>
      <c r="C168" s="31"/>
      <c r="D168" s="43"/>
      <c r="E168" s="43"/>
      <c r="F168" s="43"/>
      <c r="G168" s="43"/>
      <c r="H168" s="43"/>
      <c r="I168" s="43"/>
      <c r="J168" s="44"/>
      <c r="K168" s="44"/>
      <c r="L168" s="44"/>
      <c r="M168" s="43"/>
      <c r="N168" s="43"/>
      <c r="O168" s="43"/>
      <c r="P168" s="43"/>
      <c r="Q168" s="33"/>
      <c r="R168" s="43"/>
      <c r="S168" s="43"/>
      <c r="T168" s="43"/>
      <c r="U168" s="44"/>
      <c r="V168" s="44"/>
      <c r="W168" s="33"/>
      <c r="X168" s="43"/>
      <c r="Y168" s="43"/>
      <c r="Z168" s="43"/>
      <c r="AA168" s="43"/>
      <c r="AB168" s="45"/>
      <c r="AC168" s="31"/>
      <c r="AD168" s="31"/>
      <c r="AE168" s="31"/>
      <c r="AF168" s="31"/>
      <c r="AG168" s="31"/>
      <c r="AH168" s="44"/>
      <c r="AI168" s="46"/>
    </row>
    <row r="169" spans="1:42" x14ac:dyDescent="0.2">
      <c r="A169" s="31"/>
      <c r="B169" s="31"/>
      <c r="C169" s="31"/>
      <c r="D169" s="43"/>
      <c r="E169" s="43"/>
      <c r="F169" s="43"/>
      <c r="G169" s="43"/>
      <c r="H169" s="43"/>
      <c r="I169" s="43"/>
      <c r="J169" s="44"/>
      <c r="K169" s="44"/>
      <c r="L169" s="44"/>
      <c r="M169" s="43"/>
      <c r="N169" s="43"/>
      <c r="O169" s="43"/>
      <c r="P169" s="43"/>
      <c r="Q169" s="33"/>
      <c r="R169" s="43"/>
      <c r="S169" s="43"/>
      <c r="T169" s="43"/>
      <c r="U169" s="44"/>
      <c r="V169" s="44"/>
      <c r="W169" s="33"/>
      <c r="X169" s="43"/>
      <c r="Y169" s="43"/>
      <c r="Z169" s="43"/>
      <c r="AA169" s="43"/>
      <c r="AB169" s="45"/>
      <c r="AC169" s="31"/>
      <c r="AD169" s="31"/>
      <c r="AE169" s="31"/>
      <c r="AF169" s="31"/>
      <c r="AG169" s="31"/>
      <c r="AH169" s="44"/>
      <c r="AI169" s="46"/>
    </row>
    <row r="170" spans="1:42" x14ac:dyDescent="0.2">
      <c r="A170" s="31"/>
      <c r="B170" s="31"/>
      <c r="C170" s="31"/>
      <c r="D170" s="43"/>
      <c r="E170" s="43"/>
      <c r="F170" s="43"/>
      <c r="G170" s="43"/>
      <c r="H170" s="43"/>
      <c r="I170" s="43"/>
      <c r="J170" s="44"/>
      <c r="K170" s="44"/>
      <c r="L170" s="44"/>
      <c r="M170" s="43"/>
      <c r="N170" s="43"/>
      <c r="O170" s="43"/>
      <c r="P170" s="43"/>
      <c r="Q170" s="33"/>
      <c r="R170" s="43"/>
      <c r="S170" s="43"/>
      <c r="T170" s="43"/>
      <c r="U170" s="44"/>
      <c r="V170" s="44"/>
      <c r="W170" s="33"/>
      <c r="X170" s="43"/>
      <c r="Y170" s="43"/>
      <c r="Z170" s="43"/>
      <c r="AA170" s="43"/>
      <c r="AB170" s="45"/>
      <c r="AC170" s="31"/>
      <c r="AD170" s="31"/>
      <c r="AE170" s="31"/>
      <c r="AF170" s="31"/>
      <c r="AG170" s="31"/>
      <c r="AH170" s="44"/>
      <c r="AI170" s="46"/>
    </row>
    <row r="171" spans="1:42" x14ac:dyDescent="0.2">
      <c r="A171" s="31"/>
      <c r="B171" s="31"/>
      <c r="C171" s="31"/>
      <c r="D171" s="43"/>
      <c r="E171" s="43"/>
      <c r="F171" s="43"/>
      <c r="G171" s="43"/>
      <c r="H171" s="43"/>
      <c r="I171" s="43"/>
      <c r="J171" s="44"/>
      <c r="K171" s="44"/>
      <c r="L171" s="44"/>
      <c r="M171" s="43"/>
      <c r="N171" s="43"/>
      <c r="O171" s="43"/>
      <c r="P171" s="43"/>
      <c r="Q171" s="33"/>
      <c r="R171" s="43"/>
      <c r="S171" s="43"/>
      <c r="T171" s="43"/>
      <c r="U171" s="44"/>
      <c r="V171" s="44"/>
      <c r="W171" s="33"/>
      <c r="X171" s="43"/>
      <c r="Y171" s="43"/>
      <c r="Z171" s="43"/>
      <c r="AA171" s="43"/>
      <c r="AB171" s="45"/>
      <c r="AC171" s="31"/>
      <c r="AD171" s="31"/>
      <c r="AE171" s="31"/>
      <c r="AF171" s="31"/>
      <c r="AG171" s="31"/>
      <c r="AH171" s="44"/>
      <c r="AI171" s="46"/>
    </row>
    <row r="172" spans="1:42" x14ac:dyDescent="0.2">
      <c r="A172" s="31"/>
      <c r="B172" s="31"/>
      <c r="C172" s="31"/>
      <c r="D172" s="43"/>
      <c r="E172" s="43"/>
      <c r="F172" s="43"/>
      <c r="G172" s="43"/>
      <c r="H172" s="43"/>
      <c r="I172" s="43"/>
      <c r="J172" s="44"/>
      <c r="K172" s="44"/>
      <c r="L172" s="44"/>
      <c r="M172" s="43"/>
      <c r="N172" s="43"/>
      <c r="O172" s="43"/>
      <c r="P172" s="43"/>
      <c r="Q172" s="33"/>
      <c r="R172" s="43"/>
      <c r="S172" s="43"/>
      <c r="T172" s="43"/>
      <c r="U172" s="44"/>
      <c r="V172" s="44"/>
      <c r="W172" s="33"/>
      <c r="X172" s="43"/>
      <c r="Y172" s="43"/>
      <c r="Z172" s="43"/>
      <c r="AA172" s="43"/>
      <c r="AB172" s="45"/>
      <c r="AC172" s="31"/>
      <c r="AD172" s="31"/>
      <c r="AE172" s="31"/>
      <c r="AF172" s="31"/>
      <c r="AG172" s="31"/>
      <c r="AH172" s="44"/>
      <c r="AI172" s="46"/>
    </row>
    <row r="173" spans="1:42" x14ac:dyDescent="0.2">
      <c r="A173" s="31"/>
      <c r="B173" s="31"/>
      <c r="C173" s="31"/>
      <c r="D173" s="43"/>
      <c r="E173" s="43"/>
      <c r="F173" s="43"/>
      <c r="G173" s="43"/>
      <c r="H173" s="43"/>
      <c r="I173" s="43"/>
      <c r="J173" s="44"/>
      <c r="K173" s="44"/>
      <c r="L173" s="44"/>
      <c r="M173" s="43"/>
      <c r="N173" s="43"/>
      <c r="O173" s="43"/>
      <c r="P173" s="43"/>
      <c r="Q173" s="33"/>
      <c r="R173" s="43"/>
      <c r="S173" s="43"/>
      <c r="T173" s="43"/>
      <c r="U173" s="44"/>
      <c r="V173" s="44"/>
      <c r="W173" s="33"/>
      <c r="X173" s="43"/>
      <c r="Y173" s="43"/>
      <c r="Z173" s="43"/>
      <c r="AA173" s="43"/>
      <c r="AB173" s="45"/>
      <c r="AC173" s="31"/>
      <c r="AD173" s="31"/>
      <c r="AE173" s="31"/>
      <c r="AF173" s="31"/>
      <c r="AG173" s="31"/>
      <c r="AH173" s="44"/>
      <c r="AI173" s="46"/>
    </row>
    <row r="174" spans="1:42" x14ac:dyDescent="0.2">
      <c r="A174" s="31"/>
      <c r="B174" s="31"/>
      <c r="C174" s="31"/>
      <c r="D174" s="43"/>
      <c r="E174" s="43"/>
      <c r="F174" s="43"/>
      <c r="G174" s="43"/>
      <c r="H174" s="43"/>
      <c r="I174" s="43"/>
      <c r="J174" s="44"/>
      <c r="K174" s="44"/>
      <c r="L174" s="44"/>
      <c r="M174" s="43"/>
      <c r="N174" s="43"/>
      <c r="O174" s="43"/>
      <c r="P174" s="43"/>
      <c r="Q174" s="33"/>
      <c r="R174" s="43"/>
      <c r="S174" s="43"/>
      <c r="T174" s="43"/>
      <c r="U174" s="44"/>
      <c r="V174" s="44"/>
      <c r="W174" s="33"/>
      <c r="X174" s="43"/>
      <c r="Y174" s="43"/>
      <c r="Z174" s="43"/>
      <c r="AA174" s="43"/>
      <c r="AB174" s="45"/>
      <c r="AC174" s="31"/>
      <c r="AD174" s="31"/>
      <c r="AE174" s="31"/>
      <c r="AF174" s="31"/>
      <c r="AG174" s="31"/>
      <c r="AH174" s="44"/>
      <c r="AI174" s="46"/>
    </row>
    <row r="175" spans="1:42" x14ac:dyDescent="0.2">
      <c r="A175" s="31"/>
      <c r="B175" s="31"/>
      <c r="C175" s="31"/>
      <c r="D175" s="43"/>
      <c r="E175" s="43"/>
      <c r="F175" s="43"/>
      <c r="G175" s="43"/>
      <c r="H175" s="43"/>
      <c r="I175" s="43"/>
      <c r="J175" s="44"/>
      <c r="K175" s="44"/>
      <c r="L175" s="44"/>
      <c r="M175" s="43"/>
      <c r="N175" s="43"/>
      <c r="O175" s="43"/>
      <c r="P175" s="43"/>
      <c r="Q175" s="33"/>
      <c r="R175" s="43"/>
      <c r="S175" s="43"/>
      <c r="T175" s="43"/>
      <c r="U175" s="44"/>
      <c r="V175" s="44"/>
      <c r="W175" s="33"/>
      <c r="X175" s="43"/>
      <c r="Y175" s="43"/>
      <c r="Z175" s="43"/>
      <c r="AA175" s="43"/>
      <c r="AB175" s="45"/>
      <c r="AC175" s="31"/>
      <c r="AD175" s="31"/>
      <c r="AE175" s="31"/>
      <c r="AF175" s="31"/>
      <c r="AG175" s="31"/>
      <c r="AH175" s="44"/>
      <c r="AI175" s="46"/>
    </row>
    <row r="176" spans="1:42" x14ac:dyDescent="0.2">
      <c r="A176" s="31"/>
      <c r="B176" s="31"/>
      <c r="C176" s="31"/>
      <c r="D176" s="43"/>
      <c r="E176" s="43"/>
      <c r="F176" s="43"/>
      <c r="G176" s="43"/>
      <c r="H176" s="43"/>
      <c r="I176" s="43"/>
      <c r="J176" s="44"/>
      <c r="K176" s="44"/>
      <c r="L176" s="44"/>
      <c r="M176" s="43"/>
      <c r="N176" s="43"/>
      <c r="O176" s="43"/>
      <c r="P176" s="43"/>
      <c r="Q176" s="33"/>
      <c r="R176" s="43"/>
      <c r="S176" s="43"/>
      <c r="T176" s="43"/>
      <c r="U176" s="44"/>
      <c r="V176" s="44"/>
      <c r="W176" s="33"/>
      <c r="X176" s="43"/>
      <c r="Y176" s="43"/>
      <c r="Z176" s="43"/>
      <c r="AA176" s="43"/>
      <c r="AB176" s="45"/>
      <c r="AC176" s="31"/>
      <c r="AD176" s="31"/>
      <c r="AE176" s="31"/>
      <c r="AF176" s="31"/>
      <c r="AG176" s="31"/>
      <c r="AH176" s="44"/>
      <c r="AI176" s="46"/>
    </row>
    <row r="177" spans="1:35" x14ac:dyDescent="0.2">
      <c r="A177" s="31"/>
      <c r="B177" s="31"/>
      <c r="C177" s="31"/>
      <c r="D177" s="43"/>
      <c r="E177" s="43"/>
      <c r="F177" s="43"/>
      <c r="G177" s="43"/>
      <c r="H177" s="43"/>
      <c r="I177" s="43"/>
      <c r="J177" s="44"/>
      <c r="K177" s="44"/>
      <c r="L177" s="44"/>
      <c r="M177" s="43"/>
      <c r="N177" s="43"/>
      <c r="O177" s="43"/>
      <c r="P177" s="43"/>
      <c r="Q177" s="33"/>
      <c r="R177" s="43"/>
      <c r="S177" s="43"/>
      <c r="T177" s="43"/>
      <c r="U177" s="44"/>
      <c r="V177" s="44"/>
      <c r="W177" s="33"/>
      <c r="X177" s="43"/>
      <c r="Y177" s="43"/>
      <c r="Z177" s="43"/>
      <c r="AA177" s="43"/>
      <c r="AB177" s="45"/>
      <c r="AC177" s="31"/>
      <c r="AD177" s="31"/>
      <c r="AE177" s="31"/>
      <c r="AF177" s="31"/>
      <c r="AG177" s="31"/>
      <c r="AH177" s="44"/>
      <c r="AI177" s="46"/>
    </row>
    <row r="178" spans="1:35" x14ac:dyDescent="0.2">
      <c r="A178" s="31"/>
      <c r="B178" s="31"/>
      <c r="C178" s="31"/>
      <c r="D178" s="43"/>
      <c r="E178" s="43"/>
      <c r="F178" s="43"/>
      <c r="G178" s="43"/>
      <c r="H178" s="43"/>
      <c r="I178" s="43"/>
      <c r="J178" s="44"/>
      <c r="K178" s="44"/>
      <c r="L178" s="44"/>
      <c r="M178" s="43"/>
      <c r="N178" s="43"/>
      <c r="O178" s="43"/>
      <c r="P178" s="43"/>
      <c r="Q178" s="33"/>
      <c r="R178" s="43"/>
      <c r="S178" s="43"/>
      <c r="T178" s="43"/>
      <c r="U178" s="44"/>
      <c r="V178" s="44"/>
      <c r="W178" s="33"/>
      <c r="X178" s="43"/>
      <c r="Y178" s="43"/>
      <c r="Z178" s="43"/>
      <c r="AA178" s="43"/>
      <c r="AB178" s="45"/>
      <c r="AC178" s="31"/>
      <c r="AD178" s="31"/>
      <c r="AE178" s="31"/>
      <c r="AF178" s="31"/>
      <c r="AG178" s="31"/>
      <c r="AH178" s="44"/>
      <c r="AI178" s="46"/>
    </row>
    <row r="179" spans="1:35" x14ac:dyDescent="0.2">
      <c r="A179" s="31"/>
      <c r="B179" s="31"/>
      <c r="C179" s="31"/>
      <c r="D179" s="43"/>
      <c r="E179" s="43"/>
      <c r="F179" s="43"/>
      <c r="G179" s="43"/>
      <c r="H179" s="43"/>
      <c r="I179" s="43"/>
      <c r="J179" s="44"/>
      <c r="K179" s="44"/>
      <c r="L179" s="44"/>
      <c r="M179" s="43"/>
      <c r="N179" s="43"/>
      <c r="O179" s="43"/>
      <c r="P179" s="43"/>
      <c r="Q179" s="33"/>
      <c r="R179" s="43"/>
      <c r="S179" s="43"/>
      <c r="T179" s="43"/>
      <c r="U179" s="44"/>
      <c r="V179" s="44"/>
      <c r="W179" s="33"/>
      <c r="X179" s="43"/>
      <c r="Y179" s="43"/>
      <c r="Z179" s="43"/>
      <c r="AA179" s="43"/>
      <c r="AB179" s="45"/>
      <c r="AC179" s="31"/>
      <c r="AD179" s="31"/>
      <c r="AE179" s="31"/>
      <c r="AF179" s="31"/>
      <c r="AG179" s="31"/>
      <c r="AH179" s="44"/>
      <c r="AI179" s="46"/>
    </row>
    <row r="180" spans="1:35" x14ac:dyDescent="0.2">
      <c r="A180" s="31"/>
      <c r="B180" s="31"/>
      <c r="C180" s="31"/>
      <c r="D180" s="43"/>
      <c r="E180" s="43"/>
      <c r="F180" s="43"/>
      <c r="G180" s="43"/>
      <c r="H180" s="43"/>
      <c r="I180" s="43"/>
      <c r="J180" s="44"/>
      <c r="K180" s="44"/>
      <c r="L180" s="44"/>
      <c r="M180" s="43"/>
      <c r="N180" s="43"/>
      <c r="O180" s="43"/>
      <c r="P180" s="43"/>
      <c r="Q180" s="33"/>
      <c r="R180" s="43"/>
      <c r="S180" s="43"/>
      <c r="T180" s="43"/>
      <c r="U180" s="44"/>
      <c r="V180" s="44"/>
      <c r="W180" s="33"/>
      <c r="X180" s="43"/>
      <c r="Y180" s="43"/>
      <c r="Z180" s="43"/>
      <c r="AA180" s="43"/>
      <c r="AB180" s="45"/>
      <c r="AC180" s="31"/>
      <c r="AD180" s="31"/>
      <c r="AE180" s="31"/>
      <c r="AF180" s="31"/>
      <c r="AG180" s="31"/>
      <c r="AH180" s="44"/>
      <c r="AI180" s="46"/>
    </row>
    <row r="181" spans="1:35" x14ac:dyDescent="0.2">
      <c r="A181" s="31"/>
      <c r="B181" s="31"/>
      <c r="C181" s="31"/>
      <c r="D181" s="43"/>
      <c r="E181" s="43"/>
      <c r="F181" s="43"/>
      <c r="G181" s="43"/>
      <c r="H181" s="43"/>
      <c r="I181" s="43"/>
      <c r="J181" s="44"/>
      <c r="K181" s="44"/>
      <c r="L181" s="44"/>
      <c r="M181" s="43"/>
      <c r="N181" s="43"/>
      <c r="O181" s="43"/>
      <c r="P181" s="43"/>
      <c r="Q181" s="33"/>
      <c r="R181" s="43"/>
      <c r="S181" s="43"/>
      <c r="T181" s="43"/>
      <c r="U181" s="44"/>
      <c r="V181" s="44"/>
      <c r="W181" s="33"/>
      <c r="X181" s="43"/>
      <c r="Y181" s="43"/>
      <c r="Z181" s="43"/>
      <c r="AA181" s="43"/>
      <c r="AB181" s="45"/>
      <c r="AC181" s="31"/>
      <c r="AD181" s="31"/>
      <c r="AE181" s="31"/>
      <c r="AF181" s="31"/>
      <c r="AG181" s="31"/>
      <c r="AH181" s="44"/>
      <c r="AI181" s="46"/>
    </row>
    <row r="182" spans="1:35" x14ac:dyDescent="0.2">
      <c r="A182" s="31"/>
      <c r="B182" s="31"/>
      <c r="C182" s="31"/>
      <c r="D182" s="43"/>
      <c r="E182" s="43"/>
      <c r="F182" s="43"/>
      <c r="G182" s="43"/>
      <c r="H182" s="43"/>
      <c r="I182" s="43"/>
      <c r="J182" s="44"/>
      <c r="K182" s="44"/>
      <c r="L182" s="44"/>
      <c r="M182" s="43"/>
      <c r="N182" s="43"/>
      <c r="O182" s="43"/>
      <c r="P182" s="43"/>
      <c r="Q182" s="33"/>
      <c r="R182" s="43"/>
      <c r="S182" s="43"/>
      <c r="T182" s="43"/>
      <c r="U182" s="44"/>
      <c r="V182" s="44"/>
      <c r="W182" s="33"/>
      <c r="X182" s="43"/>
      <c r="Y182" s="43"/>
      <c r="Z182" s="43"/>
      <c r="AA182" s="43"/>
      <c r="AB182" s="45"/>
      <c r="AC182" s="31"/>
      <c r="AD182" s="31"/>
      <c r="AE182" s="31"/>
      <c r="AF182" s="31"/>
      <c r="AG182" s="31"/>
      <c r="AH182" s="44"/>
      <c r="AI182" s="46"/>
    </row>
    <row r="183" spans="1:35" x14ac:dyDescent="0.2">
      <c r="A183" s="31"/>
      <c r="B183" s="31"/>
      <c r="C183" s="31"/>
      <c r="D183" s="43"/>
      <c r="E183" s="43"/>
      <c r="F183" s="43"/>
      <c r="G183" s="43"/>
      <c r="H183" s="43"/>
      <c r="I183" s="43"/>
      <c r="J183" s="44"/>
      <c r="K183" s="44"/>
      <c r="L183" s="44"/>
      <c r="M183" s="43"/>
      <c r="N183" s="43"/>
      <c r="O183" s="43"/>
      <c r="P183" s="43"/>
      <c r="Q183" s="33"/>
      <c r="R183" s="43"/>
      <c r="S183" s="43"/>
      <c r="T183" s="43"/>
      <c r="U183" s="44"/>
      <c r="V183" s="44"/>
      <c r="W183" s="33"/>
      <c r="X183" s="43"/>
      <c r="Y183" s="43"/>
      <c r="Z183" s="43"/>
      <c r="AA183" s="43"/>
      <c r="AB183" s="45"/>
      <c r="AC183" s="31"/>
      <c r="AD183" s="31"/>
      <c r="AE183" s="31"/>
      <c r="AF183" s="31"/>
      <c r="AG183" s="31"/>
      <c r="AH183" s="44"/>
      <c r="AI183" s="46"/>
    </row>
    <row r="184" spans="1:35" x14ac:dyDescent="0.2">
      <c r="A184" s="31"/>
      <c r="B184" s="31"/>
      <c r="C184" s="31"/>
      <c r="D184" s="43"/>
      <c r="E184" s="43"/>
      <c r="F184" s="43"/>
      <c r="G184" s="43"/>
      <c r="H184" s="43"/>
      <c r="I184" s="43"/>
      <c r="J184" s="44"/>
      <c r="K184" s="44"/>
      <c r="L184" s="44"/>
      <c r="M184" s="43"/>
      <c r="N184" s="43"/>
      <c r="O184" s="43"/>
      <c r="P184" s="43"/>
      <c r="Q184" s="33"/>
      <c r="R184" s="43"/>
      <c r="S184" s="43"/>
      <c r="T184" s="43"/>
      <c r="U184" s="44"/>
      <c r="V184" s="44"/>
      <c r="W184" s="33"/>
      <c r="X184" s="43"/>
      <c r="Y184" s="43"/>
      <c r="Z184" s="43"/>
      <c r="AA184" s="43"/>
      <c r="AB184" s="45"/>
      <c r="AC184" s="31"/>
      <c r="AD184" s="31"/>
      <c r="AE184" s="31"/>
      <c r="AF184" s="31"/>
      <c r="AG184" s="31"/>
      <c r="AH184" s="44"/>
      <c r="AI184" s="46"/>
    </row>
    <row r="185" spans="1:35" x14ac:dyDescent="0.2">
      <c r="A185" s="31"/>
      <c r="B185" s="31"/>
      <c r="C185" s="31"/>
      <c r="D185" s="43"/>
      <c r="E185" s="43"/>
      <c r="F185" s="43"/>
      <c r="G185" s="43"/>
      <c r="H185" s="43"/>
      <c r="I185" s="43"/>
      <c r="J185" s="44"/>
      <c r="K185" s="44"/>
      <c r="L185" s="44"/>
      <c r="M185" s="43"/>
      <c r="N185" s="43"/>
      <c r="O185" s="43"/>
      <c r="P185" s="43"/>
      <c r="Q185" s="33"/>
      <c r="R185" s="43"/>
      <c r="S185" s="43"/>
      <c r="T185" s="43"/>
      <c r="U185" s="44"/>
      <c r="V185" s="44"/>
      <c r="W185" s="33"/>
      <c r="X185" s="43"/>
      <c r="Y185" s="43"/>
      <c r="Z185" s="43"/>
      <c r="AA185" s="43"/>
      <c r="AB185" s="45"/>
      <c r="AC185" s="31"/>
      <c r="AD185" s="31"/>
      <c r="AE185" s="31"/>
      <c r="AF185" s="31"/>
      <c r="AG185" s="31"/>
      <c r="AH185" s="44"/>
      <c r="AI185" s="46"/>
    </row>
    <row r="186" spans="1:35" x14ac:dyDescent="0.2">
      <c r="A186" s="31"/>
      <c r="B186" s="31"/>
      <c r="C186" s="31"/>
      <c r="D186" s="43"/>
      <c r="E186" s="43"/>
      <c r="F186" s="43"/>
      <c r="G186" s="43"/>
      <c r="H186" s="43"/>
      <c r="I186" s="43"/>
      <c r="J186" s="44"/>
      <c r="K186" s="44"/>
      <c r="L186" s="44"/>
      <c r="M186" s="43"/>
      <c r="N186" s="43"/>
      <c r="O186" s="43"/>
      <c r="P186" s="43"/>
      <c r="Q186" s="33"/>
      <c r="R186" s="43"/>
      <c r="S186" s="43"/>
      <c r="T186" s="43"/>
      <c r="U186" s="44"/>
      <c r="V186" s="44"/>
      <c r="W186" s="33"/>
      <c r="X186" s="43"/>
      <c r="Y186" s="43"/>
      <c r="Z186" s="43"/>
      <c r="AA186" s="43"/>
      <c r="AB186" s="45"/>
      <c r="AC186" s="31"/>
      <c r="AD186" s="31"/>
      <c r="AE186" s="31"/>
      <c r="AF186" s="31"/>
      <c r="AG186" s="31"/>
      <c r="AH186" s="44"/>
      <c r="AI186" s="46"/>
    </row>
    <row r="187" spans="1:35" x14ac:dyDescent="0.2">
      <c r="A187" s="31"/>
      <c r="B187" s="31"/>
      <c r="C187" s="31"/>
      <c r="D187" s="43"/>
      <c r="E187" s="43"/>
      <c r="F187" s="43"/>
      <c r="G187" s="43"/>
      <c r="H187" s="43"/>
      <c r="I187" s="43"/>
      <c r="J187" s="44"/>
      <c r="K187" s="44"/>
      <c r="L187" s="44"/>
      <c r="M187" s="43"/>
      <c r="N187" s="43"/>
      <c r="O187" s="43"/>
      <c r="P187" s="43"/>
      <c r="Q187" s="33"/>
      <c r="R187" s="43"/>
      <c r="S187" s="43"/>
      <c r="T187" s="43"/>
      <c r="U187" s="44"/>
      <c r="V187" s="44"/>
      <c r="W187" s="33"/>
      <c r="X187" s="43"/>
      <c r="Y187" s="43"/>
      <c r="Z187" s="43"/>
      <c r="AA187" s="43"/>
      <c r="AB187" s="45"/>
      <c r="AC187" s="31"/>
      <c r="AD187" s="31"/>
      <c r="AE187" s="31"/>
      <c r="AF187" s="31"/>
      <c r="AG187" s="31"/>
      <c r="AH187" s="44"/>
      <c r="AI187" s="46"/>
    </row>
    <row r="188" spans="1:35" x14ac:dyDescent="0.2">
      <c r="A188" s="31"/>
      <c r="B188" s="31"/>
      <c r="C188" s="31"/>
      <c r="D188" s="43"/>
      <c r="E188" s="43"/>
      <c r="F188" s="43"/>
      <c r="G188" s="43"/>
      <c r="H188" s="43"/>
      <c r="I188" s="43"/>
      <c r="J188" s="44"/>
      <c r="K188" s="44"/>
      <c r="L188" s="44"/>
      <c r="M188" s="43"/>
      <c r="N188" s="43"/>
      <c r="O188" s="43"/>
      <c r="P188" s="43"/>
      <c r="Q188" s="33"/>
      <c r="R188" s="43"/>
      <c r="S188" s="43"/>
      <c r="T188" s="43"/>
      <c r="U188" s="44"/>
      <c r="V188" s="44"/>
      <c r="W188" s="33"/>
      <c r="X188" s="43"/>
      <c r="Y188" s="43"/>
      <c r="Z188" s="43"/>
      <c r="AA188" s="43"/>
      <c r="AB188" s="45"/>
      <c r="AC188" s="31"/>
      <c r="AD188" s="31"/>
      <c r="AE188" s="31"/>
      <c r="AF188" s="31"/>
      <c r="AG188" s="31"/>
      <c r="AH188" s="44"/>
      <c r="AI188" s="46"/>
    </row>
    <row r="189" spans="1:35" x14ac:dyDescent="0.2">
      <c r="A189" s="31"/>
      <c r="B189" s="31"/>
      <c r="C189" s="31"/>
      <c r="D189" s="43"/>
      <c r="E189" s="43"/>
      <c r="F189" s="43"/>
      <c r="G189" s="43"/>
      <c r="H189" s="43"/>
      <c r="I189" s="43"/>
      <c r="J189" s="44"/>
      <c r="K189" s="44"/>
      <c r="L189" s="44"/>
      <c r="M189" s="43"/>
      <c r="N189" s="43"/>
      <c r="O189" s="43"/>
      <c r="P189" s="43"/>
      <c r="Q189" s="33"/>
      <c r="R189" s="43"/>
      <c r="S189" s="43"/>
      <c r="T189" s="43"/>
      <c r="U189" s="44"/>
      <c r="V189" s="44"/>
      <c r="W189" s="33"/>
      <c r="X189" s="43"/>
      <c r="Y189" s="43"/>
      <c r="Z189" s="43"/>
      <c r="AA189" s="43"/>
      <c r="AB189" s="45"/>
      <c r="AC189" s="31"/>
      <c r="AD189" s="31"/>
      <c r="AE189" s="31"/>
      <c r="AF189" s="31"/>
      <c r="AG189" s="31"/>
      <c r="AH189" s="44"/>
      <c r="AI189" s="46"/>
    </row>
    <row r="190" spans="1:35" x14ac:dyDescent="0.2">
      <c r="A190" s="31"/>
      <c r="B190" s="31"/>
      <c r="C190" s="31"/>
      <c r="D190" s="43"/>
      <c r="E190" s="43"/>
      <c r="F190" s="43"/>
      <c r="G190" s="43"/>
      <c r="H190" s="43"/>
      <c r="I190" s="43"/>
      <c r="J190" s="44"/>
      <c r="K190" s="44"/>
      <c r="L190" s="44"/>
      <c r="M190" s="43"/>
      <c r="N190" s="43"/>
      <c r="O190" s="43"/>
      <c r="P190" s="43"/>
      <c r="Q190" s="33"/>
      <c r="R190" s="43"/>
      <c r="S190" s="43"/>
      <c r="T190" s="43"/>
      <c r="U190" s="44"/>
      <c r="V190" s="44"/>
      <c r="W190" s="33"/>
      <c r="X190" s="43"/>
      <c r="Y190" s="43"/>
      <c r="Z190" s="43"/>
      <c r="AA190" s="43"/>
      <c r="AB190" s="45"/>
      <c r="AC190" s="31"/>
      <c r="AD190" s="31"/>
      <c r="AE190" s="31"/>
      <c r="AF190" s="31"/>
      <c r="AG190" s="31"/>
      <c r="AH190" s="44"/>
      <c r="AI190" s="46"/>
    </row>
    <row r="191" spans="1:35" x14ac:dyDescent="0.2">
      <c r="A191" s="31"/>
      <c r="B191" s="31"/>
      <c r="C191" s="31"/>
      <c r="D191" s="43"/>
      <c r="E191" s="43"/>
      <c r="F191" s="43"/>
      <c r="G191" s="43"/>
      <c r="H191" s="43"/>
      <c r="I191" s="43"/>
      <c r="J191" s="44"/>
      <c r="K191" s="44"/>
      <c r="L191" s="44"/>
      <c r="M191" s="43"/>
      <c r="N191" s="43"/>
      <c r="O191" s="43"/>
      <c r="P191" s="43"/>
      <c r="Q191" s="33"/>
      <c r="R191" s="43"/>
      <c r="S191" s="43"/>
      <c r="T191" s="43"/>
      <c r="U191" s="44"/>
      <c r="V191" s="44"/>
      <c r="W191" s="33"/>
      <c r="X191" s="43"/>
      <c r="Y191" s="43"/>
      <c r="Z191" s="43"/>
      <c r="AA191" s="43"/>
      <c r="AB191" s="45"/>
      <c r="AC191" s="31"/>
      <c r="AD191" s="31"/>
      <c r="AE191" s="31"/>
      <c r="AF191" s="31"/>
      <c r="AG191" s="31"/>
      <c r="AH191" s="44"/>
      <c r="AI191" s="46"/>
    </row>
    <row r="192" spans="1:35" x14ac:dyDescent="0.2">
      <c r="A192" s="31"/>
      <c r="B192" s="31"/>
      <c r="C192" s="31"/>
      <c r="D192" s="43"/>
      <c r="E192" s="43"/>
      <c r="F192" s="43"/>
      <c r="G192" s="43"/>
      <c r="H192" s="43"/>
      <c r="I192" s="43"/>
      <c r="J192" s="44"/>
      <c r="K192" s="44"/>
      <c r="L192" s="44"/>
      <c r="M192" s="43"/>
      <c r="N192" s="43"/>
      <c r="O192" s="43"/>
      <c r="P192" s="43"/>
      <c r="Q192" s="33"/>
      <c r="R192" s="43"/>
      <c r="S192" s="43"/>
      <c r="T192" s="43"/>
      <c r="U192" s="44"/>
      <c r="V192" s="44"/>
      <c r="W192" s="33"/>
      <c r="X192" s="43"/>
      <c r="Y192" s="43"/>
      <c r="Z192" s="43"/>
      <c r="AA192" s="43"/>
      <c r="AB192" s="45"/>
      <c r="AC192" s="31"/>
      <c r="AD192" s="31"/>
      <c r="AE192" s="31"/>
      <c r="AF192" s="31"/>
      <c r="AG192" s="31"/>
      <c r="AH192" s="44"/>
      <c r="AI192" s="46"/>
    </row>
    <row r="193" spans="1:35" x14ac:dyDescent="0.2">
      <c r="A193" s="31"/>
      <c r="B193" s="31"/>
      <c r="C193" s="31"/>
      <c r="D193" s="43"/>
      <c r="E193" s="43"/>
      <c r="F193" s="43"/>
      <c r="G193" s="43"/>
      <c r="H193" s="43"/>
      <c r="I193" s="43"/>
      <c r="J193" s="44"/>
      <c r="K193" s="44"/>
      <c r="L193" s="44"/>
      <c r="M193" s="43"/>
      <c r="N193" s="43"/>
      <c r="O193" s="43"/>
      <c r="P193" s="43"/>
      <c r="Q193" s="33"/>
      <c r="R193" s="43"/>
      <c r="S193" s="43"/>
      <c r="T193" s="43"/>
      <c r="U193" s="44"/>
      <c r="V193" s="44"/>
      <c r="W193" s="33"/>
      <c r="X193" s="43"/>
      <c r="Y193" s="43"/>
      <c r="Z193" s="43"/>
      <c r="AA193" s="43"/>
      <c r="AB193" s="45"/>
      <c r="AC193" s="31"/>
      <c r="AD193" s="31"/>
      <c r="AE193" s="31"/>
      <c r="AF193" s="31"/>
      <c r="AG193" s="31"/>
      <c r="AH193" s="44"/>
      <c r="AI193" s="46"/>
    </row>
    <row r="194" spans="1:35" x14ac:dyDescent="0.2">
      <c r="A194" s="31"/>
      <c r="B194" s="31"/>
      <c r="C194" s="31"/>
      <c r="D194" s="43"/>
      <c r="E194" s="43"/>
      <c r="F194" s="43"/>
      <c r="G194" s="43"/>
      <c r="H194" s="43"/>
      <c r="I194" s="43"/>
      <c r="J194" s="44"/>
      <c r="K194" s="44"/>
      <c r="L194" s="44"/>
      <c r="M194" s="43"/>
      <c r="N194" s="43"/>
      <c r="O194" s="43"/>
      <c r="P194" s="43"/>
      <c r="Q194" s="33"/>
      <c r="R194" s="43"/>
      <c r="S194" s="43"/>
      <c r="T194" s="43"/>
      <c r="U194" s="44"/>
      <c r="V194" s="44"/>
      <c r="W194" s="33"/>
      <c r="X194" s="43"/>
      <c r="Y194" s="43"/>
      <c r="Z194" s="43"/>
      <c r="AA194" s="43"/>
      <c r="AB194" s="45"/>
      <c r="AC194" s="31"/>
      <c r="AD194" s="31"/>
      <c r="AE194" s="31"/>
      <c r="AF194" s="31"/>
      <c r="AG194" s="31"/>
      <c r="AH194" s="44"/>
      <c r="AI194" s="46"/>
    </row>
    <row r="195" spans="1:35" x14ac:dyDescent="0.2">
      <c r="A195" s="31"/>
      <c r="B195" s="31"/>
      <c r="C195" s="31"/>
      <c r="D195" s="43"/>
      <c r="E195" s="43"/>
      <c r="F195" s="43"/>
      <c r="G195" s="43"/>
      <c r="H195" s="43"/>
      <c r="I195" s="43"/>
      <c r="J195" s="44"/>
      <c r="K195" s="44"/>
      <c r="L195" s="44"/>
      <c r="M195" s="43"/>
      <c r="N195" s="43"/>
      <c r="O195" s="43"/>
      <c r="P195" s="43"/>
      <c r="Q195" s="33"/>
      <c r="R195" s="43"/>
      <c r="S195" s="43"/>
      <c r="T195" s="43"/>
      <c r="U195" s="44"/>
      <c r="V195" s="44"/>
      <c r="W195" s="33"/>
      <c r="X195" s="43"/>
      <c r="Y195" s="43"/>
      <c r="Z195" s="43"/>
      <c r="AA195" s="43"/>
      <c r="AB195" s="45"/>
      <c r="AC195" s="31"/>
      <c r="AD195" s="31"/>
      <c r="AE195" s="31"/>
      <c r="AF195" s="31"/>
      <c r="AG195" s="31"/>
      <c r="AH195" s="44"/>
      <c r="AI195" s="46"/>
    </row>
    <row r="196" spans="1:35" x14ac:dyDescent="0.2">
      <c r="A196" s="31"/>
      <c r="B196" s="31"/>
      <c r="C196" s="31"/>
      <c r="D196" s="43"/>
      <c r="E196" s="43"/>
      <c r="F196" s="43"/>
      <c r="G196" s="43"/>
      <c r="H196" s="43"/>
      <c r="I196" s="43"/>
      <c r="J196" s="44"/>
      <c r="K196" s="44"/>
      <c r="L196" s="44"/>
      <c r="M196" s="43"/>
      <c r="N196" s="43"/>
      <c r="O196" s="43"/>
      <c r="P196" s="43"/>
      <c r="Q196" s="33"/>
      <c r="R196" s="43"/>
      <c r="S196" s="43"/>
      <c r="T196" s="43"/>
      <c r="U196" s="44"/>
      <c r="V196" s="44"/>
      <c r="W196" s="33"/>
      <c r="X196" s="43"/>
      <c r="Y196" s="43"/>
      <c r="Z196" s="43"/>
      <c r="AA196" s="43"/>
      <c r="AB196" s="45"/>
      <c r="AC196" s="31"/>
      <c r="AD196" s="31"/>
      <c r="AE196" s="31"/>
      <c r="AF196" s="31"/>
      <c r="AG196" s="31"/>
      <c r="AH196" s="44"/>
      <c r="AI196" s="46"/>
    </row>
    <row r="197" spans="1:35" x14ac:dyDescent="0.2">
      <c r="A197" s="31"/>
      <c r="B197" s="31"/>
      <c r="C197" s="31"/>
      <c r="D197" s="43"/>
      <c r="E197" s="43"/>
      <c r="F197" s="43"/>
      <c r="G197" s="43"/>
      <c r="H197" s="43"/>
      <c r="I197" s="43"/>
      <c r="J197" s="44"/>
      <c r="K197" s="44"/>
      <c r="L197" s="44"/>
      <c r="M197" s="43"/>
      <c r="N197" s="43"/>
      <c r="O197" s="43"/>
      <c r="P197" s="43"/>
      <c r="Q197" s="33"/>
      <c r="R197" s="43"/>
      <c r="S197" s="43"/>
      <c r="T197" s="43"/>
      <c r="U197" s="44"/>
      <c r="V197" s="44"/>
      <c r="W197" s="33"/>
      <c r="X197" s="43"/>
      <c r="Y197" s="43"/>
      <c r="Z197" s="43"/>
      <c r="AA197" s="43"/>
      <c r="AB197" s="45"/>
      <c r="AC197" s="31"/>
      <c r="AD197" s="31"/>
      <c r="AE197" s="31"/>
      <c r="AF197" s="31"/>
      <c r="AG197" s="31"/>
      <c r="AH197" s="44"/>
      <c r="AI197" s="46"/>
    </row>
    <row r="198" spans="1:35" x14ac:dyDescent="0.2">
      <c r="A198" s="31"/>
      <c r="B198" s="31"/>
      <c r="C198" s="31"/>
      <c r="D198" s="43"/>
      <c r="E198" s="43"/>
      <c r="F198" s="43"/>
      <c r="G198" s="43"/>
      <c r="H198" s="43"/>
      <c r="I198" s="43"/>
      <c r="J198" s="44"/>
      <c r="K198" s="44"/>
      <c r="L198" s="44"/>
      <c r="M198" s="43"/>
      <c r="N198" s="43"/>
      <c r="O198" s="43"/>
      <c r="P198" s="43"/>
      <c r="Q198" s="33"/>
      <c r="R198" s="43"/>
      <c r="S198" s="43"/>
      <c r="T198" s="43"/>
      <c r="U198" s="44"/>
      <c r="V198" s="44"/>
      <c r="W198" s="33"/>
      <c r="X198" s="43"/>
      <c r="Y198" s="43"/>
      <c r="Z198" s="43"/>
      <c r="AA198" s="43"/>
      <c r="AB198" s="45"/>
      <c r="AC198" s="31"/>
      <c r="AD198" s="31"/>
      <c r="AE198" s="31"/>
      <c r="AF198" s="31"/>
      <c r="AG198" s="31"/>
      <c r="AH198" s="44"/>
      <c r="AI198" s="46"/>
    </row>
    <row r="199" spans="1:35" x14ac:dyDescent="0.2">
      <c r="A199" s="31"/>
      <c r="B199" s="31"/>
      <c r="C199" s="31"/>
      <c r="D199" s="43"/>
      <c r="E199" s="43"/>
      <c r="F199" s="43"/>
      <c r="G199" s="43"/>
      <c r="H199" s="43"/>
      <c r="I199" s="43"/>
      <c r="J199" s="44"/>
      <c r="K199" s="44"/>
      <c r="L199" s="44"/>
      <c r="M199" s="43"/>
      <c r="N199" s="43"/>
      <c r="O199" s="43"/>
      <c r="P199" s="43"/>
      <c r="Q199" s="33"/>
      <c r="R199" s="43"/>
      <c r="S199" s="43"/>
      <c r="T199" s="43"/>
      <c r="U199" s="44"/>
      <c r="V199" s="44"/>
      <c r="W199" s="33"/>
      <c r="X199" s="43"/>
      <c r="Y199" s="43"/>
      <c r="Z199" s="43"/>
      <c r="AA199" s="43"/>
      <c r="AB199" s="45"/>
      <c r="AC199" s="31"/>
      <c r="AD199" s="31"/>
      <c r="AE199" s="31"/>
      <c r="AF199" s="31"/>
      <c r="AG199" s="31"/>
      <c r="AH199" s="44"/>
      <c r="AI199" s="46"/>
    </row>
    <row r="200" spans="1:35" x14ac:dyDescent="0.2">
      <c r="A200" s="31"/>
      <c r="B200" s="31"/>
      <c r="C200" s="31"/>
      <c r="D200" s="43"/>
      <c r="E200" s="43"/>
      <c r="F200" s="43"/>
      <c r="G200" s="43"/>
      <c r="H200" s="43"/>
      <c r="I200" s="43"/>
      <c r="J200" s="44"/>
      <c r="K200" s="44"/>
      <c r="L200" s="44"/>
      <c r="M200" s="43"/>
      <c r="N200" s="43"/>
      <c r="O200" s="43"/>
      <c r="P200" s="43"/>
      <c r="Q200" s="33"/>
      <c r="R200" s="43"/>
      <c r="S200" s="43"/>
      <c r="T200" s="43"/>
      <c r="U200" s="44"/>
      <c r="V200" s="44"/>
      <c r="W200" s="33"/>
      <c r="X200" s="43"/>
      <c r="Y200" s="43"/>
      <c r="Z200" s="43"/>
      <c r="AA200" s="43"/>
      <c r="AB200" s="45"/>
      <c r="AC200" s="31"/>
      <c r="AD200" s="31"/>
      <c r="AE200" s="31"/>
      <c r="AF200" s="31"/>
      <c r="AG200" s="31"/>
      <c r="AH200" s="44"/>
      <c r="AI200" s="46"/>
    </row>
    <row r="201" spans="1:35" x14ac:dyDescent="0.2">
      <c r="A201" s="31"/>
      <c r="B201" s="31"/>
      <c r="C201" s="31"/>
      <c r="D201" s="43"/>
      <c r="E201" s="43"/>
      <c r="F201" s="43"/>
      <c r="G201" s="43"/>
      <c r="H201" s="43"/>
      <c r="I201" s="43"/>
      <c r="J201" s="44"/>
      <c r="K201" s="44"/>
      <c r="L201" s="44"/>
      <c r="M201" s="43"/>
      <c r="N201" s="43"/>
      <c r="O201" s="43"/>
      <c r="P201" s="43"/>
      <c r="Q201" s="33"/>
      <c r="R201" s="43"/>
      <c r="S201" s="43"/>
      <c r="T201" s="43"/>
      <c r="U201" s="44"/>
      <c r="V201" s="44"/>
      <c r="W201" s="33"/>
      <c r="X201" s="43"/>
      <c r="Y201" s="43"/>
      <c r="Z201" s="43"/>
      <c r="AA201" s="43"/>
      <c r="AB201" s="45"/>
      <c r="AC201" s="31"/>
      <c r="AD201" s="31"/>
      <c r="AE201" s="31"/>
      <c r="AF201" s="31"/>
      <c r="AG201" s="31"/>
      <c r="AH201" s="44"/>
      <c r="AI201" s="46"/>
    </row>
    <row r="202" spans="1:35" x14ac:dyDescent="0.2">
      <c r="A202" s="31"/>
      <c r="B202" s="31"/>
      <c r="C202" s="31"/>
      <c r="D202" s="43"/>
      <c r="E202" s="43"/>
      <c r="F202" s="43"/>
      <c r="G202" s="43"/>
      <c r="H202" s="43"/>
      <c r="I202" s="43"/>
      <c r="J202" s="44"/>
      <c r="K202" s="44"/>
      <c r="L202" s="44"/>
      <c r="M202" s="43"/>
      <c r="N202" s="43"/>
      <c r="O202" s="43"/>
      <c r="P202" s="43"/>
      <c r="Q202" s="33"/>
      <c r="R202" s="43"/>
      <c r="S202" s="43"/>
      <c r="T202" s="43"/>
      <c r="U202" s="44"/>
      <c r="V202" s="44"/>
      <c r="W202" s="33"/>
      <c r="X202" s="43"/>
      <c r="Y202" s="43"/>
      <c r="Z202" s="43"/>
      <c r="AA202" s="43"/>
      <c r="AB202" s="45"/>
      <c r="AC202" s="31"/>
      <c r="AD202" s="31"/>
      <c r="AE202" s="31"/>
      <c r="AF202" s="31"/>
      <c r="AG202" s="31"/>
      <c r="AH202" s="44"/>
    </row>
    <row r="203" spans="1:35" x14ac:dyDescent="0.2">
      <c r="A203" s="31"/>
      <c r="B203" s="31"/>
      <c r="C203" s="31"/>
      <c r="D203" s="43"/>
      <c r="E203" s="43"/>
      <c r="F203" s="43"/>
      <c r="G203" s="43"/>
      <c r="H203" s="43"/>
      <c r="I203" s="43"/>
      <c r="J203" s="44"/>
      <c r="K203" s="44"/>
      <c r="L203" s="44"/>
      <c r="M203" s="43"/>
      <c r="N203" s="43"/>
      <c r="O203" s="43"/>
      <c r="P203" s="43"/>
      <c r="Q203" s="33"/>
      <c r="R203" s="43"/>
      <c r="S203" s="43"/>
      <c r="T203" s="43"/>
      <c r="U203" s="44"/>
      <c r="V203" s="44"/>
      <c r="W203" s="33"/>
      <c r="X203" s="43"/>
      <c r="Y203" s="43"/>
      <c r="Z203" s="43"/>
      <c r="AA203" s="43"/>
      <c r="AB203" s="45"/>
      <c r="AC203" s="31"/>
      <c r="AD203" s="31"/>
      <c r="AE203" s="31"/>
      <c r="AF203" s="31"/>
      <c r="AG203" s="31"/>
      <c r="AH203" s="44"/>
    </row>
    <row r="204" spans="1:35" x14ac:dyDescent="0.2">
      <c r="A204" s="31"/>
      <c r="B204" s="31"/>
      <c r="C204" s="31"/>
      <c r="D204" s="43"/>
      <c r="E204" s="43"/>
      <c r="F204" s="43"/>
      <c r="G204" s="43"/>
      <c r="H204" s="43"/>
      <c r="I204" s="43"/>
      <c r="J204" s="44"/>
      <c r="K204" s="44"/>
      <c r="L204" s="44"/>
      <c r="M204" s="43"/>
      <c r="N204" s="43"/>
      <c r="O204" s="43"/>
      <c r="P204" s="43"/>
      <c r="Q204" s="33"/>
      <c r="R204" s="43"/>
      <c r="S204" s="43"/>
      <c r="T204" s="43"/>
      <c r="U204" s="44"/>
      <c r="V204" s="44"/>
      <c r="W204" s="33"/>
      <c r="X204" s="43"/>
      <c r="Y204" s="43"/>
      <c r="Z204" s="43"/>
      <c r="AA204" s="43"/>
      <c r="AB204" s="45"/>
      <c r="AC204" s="31"/>
      <c r="AD204" s="31"/>
      <c r="AE204" s="31"/>
      <c r="AF204" s="31"/>
      <c r="AG204" s="31"/>
      <c r="AH204" s="44"/>
    </row>
    <row r="205" spans="1:35" x14ac:dyDescent="0.2">
      <c r="A205" s="31"/>
      <c r="B205" s="31"/>
      <c r="C205" s="31"/>
      <c r="D205" s="43"/>
      <c r="E205" s="43"/>
      <c r="F205" s="43"/>
      <c r="G205" s="43"/>
      <c r="H205" s="43"/>
      <c r="I205" s="43"/>
      <c r="J205" s="44"/>
      <c r="K205" s="44"/>
      <c r="L205" s="44"/>
      <c r="M205" s="43"/>
      <c r="N205" s="43"/>
      <c r="O205" s="43"/>
      <c r="P205" s="43"/>
      <c r="Q205" s="33"/>
      <c r="R205" s="43"/>
      <c r="S205" s="43"/>
      <c r="T205" s="43"/>
      <c r="U205" s="44"/>
      <c r="V205" s="44"/>
      <c r="W205" s="33"/>
      <c r="X205" s="43"/>
      <c r="Y205" s="43"/>
      <c r="Z205" s="43"/>
      <c r="AA205" s="43"/>
      <c r="AB205" s="45"/>
      <c r="AC205" s="31"/>
      <c r="AD205" s="31"/>
      <c r="AE205" s="31"/>
      <c r="AF205" s="31"/>
      <c r="AG205" s="31"/>
      <c r="AH205" s="44"/>
    </row>
  </sheetData>
  <mergeCells count="4">
    <mergeCell ref="B3:P3"/>
    <mergeCell ref="R3:V3"/>
    <mergeCell ref="X3:AA3"/>
    <mergeCell ref="AC3:A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</vt:lpstr>
      <vt:lpstr>Equations!</vt:lpstr>
      <vt:lpstr>const.-b example</vt:lpstr>
      <vt:lpstr>ROPs</vt:lpstr>
      <vt:lpstr>Sector 1</vt:lpstr>
      <vt:lpstr>Sector 2</vt:lpstr>
      <vt:lpstr>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Centers of Nothing</dc:title>
  <dc:creator>Andrew Kliman</dc:creator>
  <cp:lastModifiedBy>Andrew Kliman</cp:lastModifiedBy>
  <cp:lastPrinted>2017-01-13T20:27:19Z</cp:lastPrinted>
  <dcterms:created xsi:type="dcterms:W3CDTF">2017-01-09T17:00:29Z</dcterms:created>
  <dcterms:modified xsi:type="dcterms:W3CDTF">2017-04-04T16:22:17Z</dcterms:modified>
</cp:coreProperties>
</file>